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0.100.3\上下水道課\★経理係★\R7\R7_経営比較分析表\02_作成\"/>
    </mc:Choice>
  </mc:AlternateContent>
  <workbookProtection workbookAlgorithmName="SHA-512" workbookHashValue="G2PpwOwKCBqnSIHKApMeMqoZLQ8VjyrVlvYqtlEQnkKmVG0OJUbIVb3LkGUGLnVtMWtJMtyk8wIKT4uMUUL3rA==" workbookSaltValue="bd6mlmK0IqYiZwGiRgoxxg==" workbookSpinCount="100000" lockStructure="1"/>
  <bookViews>
    <workbookView xWindow="0" yWindow="0" windowWidth="28800" windowHeight="123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<sst xmlns="http://schemas.openxmlformats.org/spreadsheetml/2006/main" count="231" uniqueCount="116">
  <si>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</si>
  <si>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</si>
  <si>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</si>
  <si>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</si>
  <si>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</si>
  <si>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</si>
  <si>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</si>
  <si>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</si>
  <si>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</si>
  <si>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</si>
  <si>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</si>
  <si>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</si>
  <si>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</si>
  <si>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</si>
  <si>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</si>
  <si>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</si>
  <si>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</si>
  <si>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</si>
  <si>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</si>
  <si>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</si>
  <si>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</si>
  <si>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</si>
  <si>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</si>
  <si>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</si>
  <si>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</si>
  <si>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</si>
  <si>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</si>
  <si>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</si>
  <si>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</si>
  <si>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</si>
  <si>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</si>
  <si>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</si>
  <si>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</si>
  <si>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</si>
  <si>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</si>
  <si>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</si>
  <si>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</si>
  <si>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</si>
  <si>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</si>
  <si>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</si>
  <si>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</si>
  <si>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</si>
  <si>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</si>
  <si>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</si>
  <si>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</si>
  <si>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</si>
  <si>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</si>
  <si>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</si>
  <si>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</si>
  <si>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</si>
  <si>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</si>
  <si>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</si>
  <si>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</si>
  <si>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</si>
  <si>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</si>
  <si>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</si>
  <si>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</si>
  <si>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</si>
  <si>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</si>
  <si>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</si>
  <si>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</si>
  <si>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</si>
  <si>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</si>
  <si>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</si>
  <si>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</si>
  <si>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</si>
  <si>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</si>
  <si>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</si>
  <si>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</si>
  <si>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</si>
  <si>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</si>
  <si>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</si>
  <si>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</si>
  <si>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</si>
  <si>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</si>
  <si>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</si>
  <si>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</si>
  <si>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</si>
  <si>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</si>
  <si>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</si>
  <si>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</si>
  <si>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</si>
  <si>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</si>
  <si>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</si>
  <si>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</si>
  <si>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</si>
  <si>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</si>
  <si>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</si>
  <si>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</si>
  <si>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</si>
  <si>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</si>
  <si>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</si>
  <si>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</si>
  <si>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</si>
  <si>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</si>
  <si>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</si>
  <si>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読谷村</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</si>
  <si>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</si>
  <si>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</si>
  <si>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</si>
  <si>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</si>
  <si>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</si>
  <si>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</si>
  <si>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</si>
  <si>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</si>
  <si>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</si>
  <si>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</si>
  <si>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</si>
  <si>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</si>
  <si>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</si>
  <si>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</si>
  <si>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</si>
  <si>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</si>
  <si>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値は100％を超えており、平均値を若干上回っている。費用の削減を図りつつ、水洗化率の向上及び使用料金の見直しを今後行い、収益の増加に取り組む。
②累積欠損金比率
　繰越欠損金を解消した。排水収益は微増となっており、今後も増となる取組を進める必要がある。
③流動比率
　平均値を大きく上回り、指標は100％以上となっている。支払能力を維持していくため、今後も費用削減等に取り組む必要がある。　　　　　　　　　　　　　　　　　　　　　　　　　　　　　　　　　　　　　　　　　　　　　　　　　　　④企業債残高対事業規模比率
　下水道未普及解消に向けて面整備に取り組んでいる途上にあり、公債費負担は高額となっている。　　　　　　　　　　　　　　　　　　　　　　　　　　　⑤経費回収率
　令和４年度の料金改定等により、前年と比較し上昇しているが、以前平均値を大きく下回っている。引き続き水洗化率の向上及び使用料金の見直しの検討を行う。　　　　　　　　　　　　　　　　　　　　　　　　　　　　　　　　　　　　　　　　　　　　　　　　　　　　　　　　　　　　　　⑥汚水処理原価
　平均値を下回り適正と考える。　　　　　　　　　　　　　　　　　　　　　　　　　　　　　　　　　　　　⑦施設利用率
　平均値を上回っており、効率的に施設を利用できている状況である。また、面整備の拡大に併せて、施設増設の検討を行っていく。　　　　　　　　　　　　　　　　　　　　　　　　　　　　　　　　　　　　　　　　　　　　　⑧水洗化率
　面整備を進めている途上から、平均値を下回っている。普及促進活動を強化し水洗化率向上に取り組む。</t>
    <rPh sb="97" eb="99">
      <t>カイショウ</t>
    </rPh>
    <rPh sb="102" eb="104">
      <t>ハイスイ</t>
    </rPh>
    <rPh sb="104" eb="106">
      <t>シュウエキ</t>
    </rPh>
    <rPh sb="107" eb="109">
      <t>ビゾウ</t>
    </rPh>
    <rPh sb="116" eb="118">
      <t>コンゴ</t>
    </rPh>
    <rPh sb="119" eb="120">
      <t>ゾウ</t>
    </rPh>
    <rPh sb="123" eb="125">
      <t>トリクミ</t>
    </rPh>
    <rPh sb="126" eb="127">
      <t>スス</t>
    </rPh>
    <rPh sb="129" eb="131">
      <t>ヒツヨウ</t>
    </rPh>
    <phoneticPr fontId="4"/>
  </si>
  <si>
    <t>読谷村公共下水道事業については、平成８年度に供用開始しており、老朽化に該当する管渠はない。今後は、マンホールポンプの老朽化に伴う更新や鉄蓋の取り替えを計画的に進めていく必要があり、ストックマネジメント計画策定に取り組んでいる。</t>
    <phoneticPr fontId="4"/>
  </si>
  <si>
    <t>　引続き普及促進活動を強化し水洗化率の向上を図りつつ、計画的な料金改定を検討し使用料収入の増加を図る。
　また、今後も継続して面整備を進めるとともに、経営戦略に基づき経営基盤の強化を図り、計画的かつ効率的な事業運営に取り組む必要がある。　</t>
    <rPh sb="22" eb="23">
      <t>ハカ</t>
    </rPh>
    <rPh sb="27" eb="30">
      <t>ケイカクテキ</t>
    </rPh>
    <rPh sb="31" eb="33">
      <t>リョウキン</t>
    </rPh>
    <rPh sb="33" eb="35">
      <t>カイテイ</t>
    </rPh>
    <rPh sb="36" eb="3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</si>
</sst>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30-4B90-AFFA-8994CBC341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1E30-4B90-AFFA-8994CBC341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56.53</c:v>
                </c:pt>
                <c:pt idx="1">
                  <c:v>56.53</c:v>
                </c:pt>
                <c:pt idx="2">
                  <c:v>48.94</c:v>
                </c:pt>
                <c:pt idx="3">
                  <c:v>52.76</c:v>
                </c:pt>
                <c:pt idx="4">
                  <c:v>52.35</c:v>
                </c:pt>
              </c:numCache>
            </c:numRef>
          </c:val>
          <c:extLst>
            <c:ext xmlns:c16="http://schemas.microsoft.com/office/drawing/2014/chart" uri="{C3380CC4-5D6E-409C-BE32-E72D297353CC}">
              <c16:uniqueId val="{00000000-32F3-4EAA-B357-F6E5C8DD74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32F3-4EAA-B357-F6E5C8DD74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65.650000000000006</c:v>
                </c:pt>
                <c:pt idx="1">
                  <c:v>66.81</c:v>
                </c:pt>
                <c:pt idx="2">
                  <c:v>67.69</c:v>
                </c:pt>
                <c:pt idx="3">
                  <c:v>66.03</c:v>
                </c:pt>
                <c:pt idx="4">
                  <c:v>65.099999999999994</c:v>
                </c:pt>
              </c:numCache>
            </c:numRef>
          </c:val>
          <c:extLst>
            <c:ext xmlns:c16="http://schemas.microsoft.com/office/drawing/2014/chart" uri="{C3380CC4-5D6E-409C-BE32-E72D297353CC}">
              <c16:uniqueId val="{00000000-F1E1-4330-BDF2-B38DAD08E6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F1E1-4330-BDF2-B38DAD08E6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87.25</c:v>
                </c:pt>
                <c:pt idx="1">
                  <c:v>88.69</c:v>
                </c:pt>
                <c:pt idx="2">
                  <c:v>103.64</c:v>
                </c:pt>
                <c:pt idx="3">
                  <c:v>109.66</c:v>
                </c:pt>
                <c:pt idx="4">
                  <c:v>113.17</c:v>
                </c:pt>
              </c:numCache>
            </c:numRef>
          </c:val>
          <c:extLst>
            <c:ext xmlns:c16="http://schemas.microsoft.com/office/drawing/2014/chart" uri="{C3380CC4-5D6E-409C-BE32-E72D297353CC}">
              <c16:uniqueId val="{00000000-7BF6-4066-B709-3412247C88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7BF6-4066-B709-3412247C88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2.87</c:v>
                </c:pt>
                <c:pt idx="1">
                  <c:v>5.44</c:v>
                </c:pt>
                <c:pt idx="2">
                  <c:v>7.57</c:v>
                </c:pt>
                <c:pt idx="3">
                  <c:v>9.23</c:v>
                </c:pt>
                <c:pt idx="4">
                  <c:v>10.76</c:v>
                </c:pt>
              </c:numCache>
            </c:numRef>
          </c:val>
          <c:extLst>
            <c:ext xmlns:c16="http://schemas.microsoft.com/office/drawing/2014/chart" uri="{C3380CC4-5D6E-409C-BE32-E72D297353CC}">
              <c16:uniqueId val="{00000000-C1E1-401F-8098-448F43BE15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C1E1-401F-8098-448F43BE15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92-4EFF-9334-6C48BD9AA1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1192-4EFF-9334-6C48BD9AA1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43.53</c:v>
                </c:pt>
                <c:pt idx="1">
                  <c:v>89.9</c:v>
                </c:pt>
                <c:pt idx="2">
                  <c:v>68.86</c:v>
                </c:pt>
                <c:pt idx="3">
                  <c:v>26.03</c:v>
                </c:pt>
                <c:pt idx="4" formatCode="#,##0.00;&quot;△&quot;#,##0.00">
                  <c:v>0</c:v>
                </c:pt>
              </c:numCache>
            </c:numRef>
          </c:val>
          <c:extLst>
            <c:ext xmlns:c16="http://schemas.microsoft.com/office/drawing/2014/chart" uri="{C3380CC4-5D6E-409C-BE32-E72D297353CC}">
              <c16:uniqueId val="{00000000-1446-4CB6-83A3-80EC323282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1446-4CB6-83A3-80EC323282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77.819999999999993</c:v>
                </c:pt>
                <c:pt idx="1">
                  <c:v>92.46</c:v>
                </c:pt>
                <c:pt idx="2">
                  <c:v>91.88</c:v>
                </c:pt>
                <c:pt idx="3">
                  <c:v>138.38999999999999</c:v>
                </c:pt>
                <c:pt idx="4">
                  <c:v>143.81</c:v>
                </c:pt>
              </c:numCache>
            </c:numRef>
          </c:val>
          <c:extLst>
            <c:ext xmlns:c16="http://schemas.microsoft.com/office/drawing/2014/chart" uri="{C3380CC4-5D6E-409C-BE32-E72D297353CC}">
              <c16:uniqueId val="{00000000-590D-46F3-A61E-4A932BF6D1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590D-46F3-A61E-4A932BF6D1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2589.04</c:v>
                </c:pt>
                <c:pt idx="1">
                  <c:v>2611.17</c:v>
                </c:pt>
                <c:pt idx="2">
                  <c:v>2455.5100000000002</c:v>
                </c:pt>
                <c:pt idx="3">
                  <c:v>2543.64</c:v>
                </c:pt>
                <c:pt idx="4">
                  <c:v>2684.07</c:v>
                </c:pt>
              </c:numCache>
            </c:numRef>
          </c:val>
          <c:extLst>
            <c:ext xmlns:c16="http://schemas.microsoft.com/office/drawing/2014/chart" uri="{C3380CC4-5D6E-409C-BE32-E72D297353CC}">
              <c16:uniqueId val="{00000000-5CC4-4B69-B20E-2B5747E3A8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5CC4-4B69-B20E-2B5747E3A8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45.82</c:v>
                </c:pt>
                <c:pt idx="1">
                  <c:v>46.11</c:v>
                </c:pt>
                <c:pt idx="2">
                  <c:v>47.92</c:v>
                </c:pt>
                <c:pt idx="3">
                  <c:v>48.23</c:v>
                </c:pt>
                <c:pt idx="4">
                  <c:v>48.45</c:v>
                </c:pt>
              </c:numCache>
            </c:numRef>
          </c:val>
          <c:extLst>
            <c:ext xmlns:c16="http://schemas.microsoft.com/office/drawing/2014/chart" uri="{C3380CC4-5D6E-409C-BE32-E72D297353CC}">
              <c16:uniqueId val="{00000000-5E81-49C1-A9B3-9C348F6C73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5E81-49C1-A9B3-9C348F6C73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158.57</c:v>
                </c:pt>
                <c:pt idx="1">
                  <c:v>158.44999999999999</c:v>
                </c:pt>
                <c:pt idx="2">
                  <c:v>166.92</c:v>
                </c:pt>
                <c:pt idx="3">
                  <c:v>169.49</c:v>
                </c:pt>
                <c:pt idx="4">
                  <c:v>168.01</c:v>
                </c:pt>
              </c:numCache>
            </c:numRef>
          </c:val>
          <c:extLst>
            <c:ext xmlns:c16="http://schemas.microsoft.com/office/drawing/2014/chart" uri="{C3380CC4-5D6E-409C-BE32-E72D297353CC}">
              <c16:uniqueId val="{00000000-9FD2-4A5B-98C8-227BD58AE6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9FD2-4A5B-98C8-227BD58AE6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2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沖縄県　読谷村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42289</v>
      </c>
      <c r="AM8" s="54"/>
      <c r="AN8" s="54"/>
      <c r="AO8" s="54"/>
      <c r="AP8" s="54"/>
      <c r="AQ8" s="54"/>
      <c r="AR8" s="54"/>
      <c r="AS8" s="54"/>
      <c r="AT8" s="53">
        <f>データ!T6</f>
        <v>35.28</v>
      </c>
      <c r="AU8" s="53"/>
      <c r="AV8" s="53"/>
      <c r="AW8" s="53"/>
      <c r="AX8" s="53"/>
      <c r="AY8" s="53"/>
      <c r="AZ8" s="53"/>
      <c r="BA8" s="53"/>
      <c r="BB8" s="53">
        <f>データ!U6</f>
        <v>1198.67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65.650000000000006</v>
      </c>
      <c r="J10" s="53"/>
      <c r="K10" s="53"/>
      <c r="L10" s="53"/>
      <c r="M10" s="53"/>
      <c r="N10" s="53"/>
      <c r="O10" s="53"/>
      <c r="P10" s="53">
        <f>データ!P6</f>
        <v>27.38</v>
      </c>
      <c r="Q10" s="53"/>
      <c r="R10" s="53"/>
      <c r="S10" s="53"/>
      <c r="T10" s="53"/>
      <c r="U10" s="53"/>
      <c r="V10" s="53"/>
      <c r="W10" s="53">
        <f>データ!Q6</f>
        <v>99.74</v>
      </c>
      <c r="X10" s="53"/>
      <c r="Y10" s="53"/>
      <c r="Z10" s="53"/>
      <c r="AA10" s="53"/>
      <c r="AB10" s="53"/>
      <c r="AC10" s="53"/>
      <c r="AD10" s="54">
        <f>データ!R6</f>
        <v>1463</v>
      </c>
      <c r="AE10" s="54"/>
      <c r="AF10" s="54"/>
      <c r="AG10" s="54"/>
      <c r="AH10" s="54"/>
      <c r="AI10" s="54"/>
      <c r="AJ10" s="54"/>
      <c r="AK10" s="2"/>
      <c r="AL10" s="54">
        <f>データ!V6</f>
        <v>11594</v>
      </c>
      <c r="AM10" s="54"/>
      <c r="AN10" s="54"/>
      <c r="AO10" s="54"/>
      <c r="AP10" s="54"/>
      <c r="AQ10" s="54"/>
      <c r="AR10" s="54"/>
      <c r="AS10" s="54"/>
      <c r="AT10" s="53">
        <f>データ!W6</f>
        <v>4.29</v>
      </c>
      <c r="AU10" s="53"/>
      <c r="AV10" s="53"/>
      <c r="AW10" s="53"/>
      <c r="AX10" s="53"/>
      <c r="AY10" s="53"/>
      <c r="AZ10" s="53"/>
      <c r="BA10" s="53"/>
      <c r="BB10" s="53">
        <f>データ!X6</f>
        <v>2702.56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kWrV8TI3ueeug23K7Kb/eFZ2dPR4uT8ietu046WuYFpLmchP0OohXom0IWw4NQ82irKyWa2w9X22knyt8nx6A==" saltValue="3JWq/izJ/GQE7U7q5QOz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473243</v>
      </c>
      <c r="D6" s="19">
        <f t="shared" si="3"/>
        <v>46</v>
      </c>
      <c r="E6" s="19">
        <f t="shared" si="3"/>
        <v>17</v>
      </c>
      <c r="F6" s="19">
        <f t="shared" si="3"/>
        <v>1</v>
      </c>
      <c r="G6" s="19">
        <f t="shared" si="3"/>
        <v>0</v>
      </c>
      <c r="H6" s="19" t="str">
        <f t="shared" si="3"/>
        <v>沖縄県　読谷村</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65.650000000000006</v>
      </c>
      <c r="P6" s="20">
        <f t="shared" si="3"/>
        <v>27.38</v>
      </c>
      <c r="Q6" s="20">
        <f t="shared" si="3"/>
        <v>99.74</v>
      </c>
      <c r="R6" s="20">
        <f t="shared" si="3"/>
        <v>1463</v>
      </c>
      <c r="S6" s="20">
        <f t="shared" si="3"/>
        <v>42289</v>
      </c>
      <c r="T6" s="20">
        <f t="shared" si="3"/>
        <v>35.28</v>
      </c>
      <c r="U6" s="20">
        <f t="shared" si="3"/>
        <v>1198.67</v>
      </c>
      <c r="V6" s="20">
        <f t="shared" si="3"/>
        <v>11594</v>
      </c>
      <c r="W6" s="20">
        <f t="shared" si="3"/>
        <v>4.29</v>
      </c>
      <c r="X6" s="20">
        <f t="shared" si="3"/>
        <v>2702.56</v>
      </c>
      <c r="Y6" s="21">
        <f>IF(Y7="",NA(),Y7)</f>
        <v>87.25</v>
      </c>
      <c r="Z6" s="21">
        <f t="shared" ref="Z6:AH6" si="4">IF(Z7="",NA(),Z7)</f>
        <v>88.69</v>
      </c>
      <c r="AA6" s="21">
        <f t="shared" si="4"/>
        <v>103.64</v>
      </c>
      <c r="AB6" s="21">
        <f t="shared" si="4"/>
        <v>109.66</v>
      </c>
      <c r="AC6" s="21">
        <f t="shared" si="4"/>
        <v>113.17</v>
      </c>
      <c r="AD6" s="21">
        <f t="shared" si="4"/>
        <v>107.21</v>
      </c>
      <c r="AE6" s="21">
        <f t="shared" si="4"/>
        <v>107.08</v>
      </c>
      <c r="AF6" s="21">
        <f t="shared" si="4"/>
        <v>106.08</v>
      </c>
      <c r="AG6" s="21">
        <f t="shared" si="4"/>
        <v>106.87</v>
      </c>
      <c r="AH6" s="21">
        <f t="shared" si="4"/>
        <v>106.45</v>
      </c>
      <c r="AI6" s="20" t="str">
        <f>IF(AI7="","",IF(AI7="-","【-】","【"&amp;SUBSTITUTE(TEXT(AI7,"#,##0.00"),"-","△")&amp;"】"))</f>
        <v>【105.36】</v>
      </c>
      <c r="AJ6" s="21">
        <f>IF(AJ7="",NA(),AJ7)</f>
        <v>43.53</v>
      </c>
      <c r="AK6" s="21">
        <f t="shared" ref="AK6:AS6" si="5">IF(AK7="",NA(),AK7)</f>
        <v>89.9</v>
      </c>
      <c r="AL6" s="21">
        <f t="shared" si="5"/>
        <v>68.86</v>
      </c>
      <c r="AM6" s="21">
        <f t="shared" si="5"/>
        <v>26.03</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77.819999999999993</v>
      </c>
      <c r="AV6" s="21">
        <f t="shared" ref="AV6:BD6" si="6">IF(AV7="",NA(),AV7)</f>
        <v>92.46</v>
      </c>
      <c r="AW6" s="21">
        <f t="shared" si="6"/>
        <v>91.88</v>
      </c>
      <c r="AX6" s="21">
        <f t="shared" si="6"/>
        <v>138.38999999999999</v>
      </c>
      <c r="AY6" s="21">
        <f t="shared" si="6"/>
        <v>143.81</v>
      </c>
      <c r="AZ6" s="21">
        <f t="shared" si="6"/>
        <v>40.67</v>
      </c>
      <c r="BA6" s="21">
        <f t="shared" si="6"/>
        <v>47.7</v>
      </c>
      <c r="BB6" s="21">
        <f t="shared" si="6"/>
        <v>50.59</v>
      </c>
      <c r="BC6" s="21">
        <f t="shared" si="6"/>
        <v>62.37</v>
      </c>
      <c r="BD6" s="21">
        <f t="shared" si="6"/>
        <v>63.88</v>
      </c>
      <c r="BE6" s="20" t="str">
        <f>IF(BE7="","",IF(BE7="-","【-】","【"&amp;SUBSTITUTE(TEXT(BE7,"#,##0.00"),"-","△")&amp;"】"))</f>
        <v>【82.75】</v>
      </c>
      <c r="BF6" s="21">
        <f>IF(BF7="",NA(),BF7)</f>
        <v>2589.04</v>
      </c>
      <c r="BG6" s="21">
        <f t="shared" ref="BG6:BO6" si="7">IF(BG7="",NA(),BG7)</f>
        <v>2611.17</v>
      </c>
      <c r="BH6" s="21">
        <f t="shared" si="7"/>
        <v>2455.5100000000002</v>
      </c>
      <c r="BI6" s="21">
        <f t="shared" si="7"/>
        <v>2543.64</v>
      </c>
      <c r="BJ6" s="21">
        <f t="shared" si="7"/>
        <v>2684.07</v>
      </c>
      <c r="BK6" s="21">
        <f t="shared" si="7"/>
        <v>1050.51</v>
      </c>
      <c r="BL6" s="21">
        <f t="shared" si="7"/>
        <v>1102.01</v>
      </c>
      <c r="BM6" s="21">
        <f t="shared" si="7"/>
        <v>987.36</v>
      </c>
      <c r="BN6" s="21">
        <f t="shared" si="7"/>
        <v>1042.77</v>
      </c>
      <c r="BO6" s="21">
        <f t="shared" si="7"/>
        <v>943.46</v>
      </c>
      <c r="BP6" s="20" t="str">
        <f>IF(BP7="","",IF(BP7="-","【-】","【"&amp;SUBSTITUTE(TEXT(BP7,"#,##0.00"),"-","△")&amp;"】"))</f>
        <v>【602.56】</v>
      </c>
      <c r="BQ6" s="21">
        <f>IF(BQ7="",NA(),BQ7)</f>
        <v>45.82</v>
      </c>
      <c r="BR6" s="21">
        <f t="shared" ref="BR6:BZ6" si="8">IF(BR7="",NA(),BR7)</f>
        <v>46.11</v>
      </c>
      <c r="BS6" s="21">
        <f t="shared" si="8"/>
        <v>47.92</v>
      </c>
      <c r="BT6" s="21">
        <f t="shared" si="8"/>
        <v>48.23</v>
      </c>
      <c r="BU6" s="21">
        <f t="shared" si="8"/>
        <v>48.45</v>
      </c>
      <c r="BV6" s="21">
        <f t="shared" si="8"/>
        <v>82.65</v>
      </c>
      <c r="BW6" s="21">
        <f t="shared" si="8"/>
        <v>82.55</v>
      </c>
      <c r="BX6" s="21">
        <f t="shared" si="8"/>
        <v>83.55</v>
      </c>
      <c r="BY6" s="21">
        <f t="shared" si="8"/>
        <v>84.48</v>
      </c>
      <c r="BZ6" s="21">
        <f t="shared" si="8"/>
        <v>79.22</v>
      </c>
      <c r="CA6" s="20" t="str">
        <f>IF(CA7="","",IF(CA7="-","【-】","【"&amp;SUBSTITUTE(TEXT(CA7,"#,##0.00"),"-","△")&amp;"】"))</f>
        <v>【97.94】</v>
      </c>
      <c r="CB6" s="21">
        <f>IF(CB7="",NA(),CB7)</f>
        <v>158.57</v>
      </c>
      <c r="CC6" s="21">
        <f t="shared" ref="CC6:CK6" si="9">IF(CC7="",NA(),CC7)</f>
        <v>158.44999999999999</v>
      </c>
      <c r="CD6" s="21">
        <f t="shared" si="9"/>
        <v>166.92</v>
      </c>
      <c r="CE6" s="21">
        <f t="shared" si="9"/>
        <v>169.49</v>
      </c>
      <c r="CF6" s="21">
        <f t="shared" si="9"/>
        <v>168.01</v>
      </c>
      <c r="CG6" s="21">
        <f t="shared" si="9"/>
        <v>186.3</v>
      </c>
      <c r="CH6" s="21">
        <f t="shared" si="9"/>
        <v>188.38</v>
      </c>
      <c r="CI6" s="21">
        <f t="shared" si="9"/>
        <v>185.98</v>
      </c>
      <c r="CJ6" s="21">
        <f t="shared" si="9"/>
        <v>187.11</v>
      </c>
      <c r="CK6" s="21">
        <f t="shared" si="9"/>
        <v>202.47</v>
      </c>
      <c r="CL6" s="20" t="str">
        <f>IF(CL7="","",IF(CL7="-","【-】","【"&amp;SUBSTITUTE(TEXT(CL7,"#,##0.00"),"-","△")&amp;"】"))</f>
        <v>【140.98】</v>
      </c>
      <c r="CM6" s="21">
        <f>IF(CM7="",NA(),CM7)</f>
        <v>56.53</v>
      </c>
      <c r="CN6" s="21">
        <f t="shared" ref="CN6:CV6" si="10">IF(CN7="",NA(),CN7)</f>
        <v>56.53</v>
      </c>
      <c r="CO6" s="21">
        <f t="shared" si="10"/>
        <v>48.94</v>
      </c>
      <c r="CP6" s="21">
        <f t="shared" si="10"/>
        <v>52.76</v>
      </c>
      <c r="CQ6" s="21">
        <f t="shared" si="10"/>
        <v>52.35</v>
      </c>
      <c r="CR6" s="21">
        <f t="shared" si="10"/>
        <v>50.53</v>
      </c>
      <c r="CS6" s="21">
        <f t="shared" si="10"/>
        <v>51.42</v>
      </c>
      <c r="CT6" s="21">
        <f t="shared" si="10"/>
        <v>48.95</v>
      </c>
      <c r="CU6" s="21">
        <f t="shared" si="10"/>
        <v>49.28</v>
      </c>
      <c r="CV6" s="21">
        <f t="shared" si="10"/>
        <v>50.62</v>
      </c>
      <c r="CW6" s="20" t="str">
        <f>IF(CW7="","",IF(CW7="-","【-】","【"&amp;SUBSTITUTE(TEXT(CW7,"#,##0.00"),"-","△")&amp;"】"))</f>
        <v>【60.13】</v>
      </c>
      <c r="CX6" s="21">
        <f>IF(CX7="",NA(),CX7)</f>
        <v>65.650000000000006</v>
      </c>
      <c r="CY6" s="21">
        <f t="shared" ref="CY6:DG6" si="11">IF(CY7="",NA(),CY7)</f>
        <v>66.81</v>
      </c>
      <c r="CZ6" s="21">
        <f t="shared" si="11"/>
        <v>67.69</v>
      </c>
      <c r="DA6" s="21">
        <f t="shared" si="11"/>
        <v>66.03</v>
      </c>
      <c r="DB6" s="21">
        <f t="shared" si="11"/>
        <v>65.099999999999994</v>
      </c>
      <c r="DC6" s="21">
        <f t="shared" si="11"/>
        <v>82.08</v>
      </c>
      <c r="DD6" s="21">
        <f t="shared" si="11"/>
        <v>81.34</v>
      </c>
      <c r="DE6" s="21">
        <f t="shared" si="11"/>
        <v>81.14</v>
      </c>
      <c r="DF6" s="21">
        <f t="shared" si="11"/>
        <v>79.7</v>
      </c>
      <c r="DG6" s="21">
        <f t="shared" si="11"/>
        <v>79</v>
      </c>
      <c r="DH6" s="20" t="str">
        <f>IF(DH7="","",IF(DH7="-","【-】","【"&amp;SUBSTITUTE(TEXT(DH7,"#,##0.00"),"-","△")&amp;"】"))</f>
        <v>【96.00】</v>
      </c>
      <c r="DI6" s="21">
        <f>IF(DI7="",NA(),DI7)</f>
        <v>2.87</v>
      </c>
      <c r="DJ6" s="21">
        <f t="shared" ref="DJ6:DR6" si="12">IF(DJ7="",NA(),DJ7)</f>
        <v>5.44</v>
      </c>
      <c r="DK6" s="21">
        <f t="shared" si="12"/>
        <v>7.57</v>
      </c>
      <c r="DL6" s="21">
        <f t="shared" si="12"/>
        <v>9.23</v>
      </c>
      <c r="DM6" s="21">
        <f t="shared" si="12"/>
        <v>10.76</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473243</v>
      </c>
      <c r="D7" s="23">
        <v>46</v>
      </c>
      <c r="E7" s="23">
        <v>17</v>
      </c>
      <c r="F7" s="23">
        <v>1</v>
      </c>
      <c r="G7" s="23">
        <v>0</v>
      </c>
      <c r="H7" s="23" t="s">
        <v>96</v>
      </c>
      <c r="I7" s="23" t="s">
        <v>97</v>
      </c>
      <c r="J7" s="23" t="s">
        <v>98</v>
      </c>
      <c r="K7" s="23" t="s">
        <v>99</v>
      </c>
      <c r="L7" s="23" t="s">
        <v>100</v>
      </c>
      <c r="M7" s="23" t="s">
        <v>101</v>
      </c>
      <c r="N7" s="24" t="s">
        <v>102</v>
      </c>
      <c r="O7" s="24">
        <v>65.650000000000006</v>
      </c>
      <c r="P7" s="24">
        <v>27.38</v>
      </c>
      <c r="Q7" s="24">
        <v>99.74</v>
      </c>
      <c r="R7" s="24">
        <v>1463</v>
      </c>
      <c r="S7" s="24">
        <v>42289</v>
      </c>
      <c r="T7" s="24">
        <v>35.28</v>
      </c>
      <c r="U7" s="24">
        <v>1198.67</v>
      </c>
      <c r="V7" s="24">
        <v>11594</v>
      </c>
      <c r="W7" s="24">
        <v>4.29</v>
      </c>
      <c r="X7" s="24">
        <v>2702.56</v>
      </c>
      <c r="Y7" s="24">
        <v>87.25</v>
      </c>
      <c r="Z7" s="24">
        <v>88.69</v>
      </c>
      <c r="AA7" s="24">
        <v>103.64</v>
      </c>
      <c r="AB7" s="24">
        <v>109.66</v>
      </c>
      <c r="AC7" s="24">
        <v>113.17</v>
      </c>
      <c r="AD7" s="24">
        <v>107.21</v>
      </c>
      <c r="AE7" s="24">
        <v>107.08</v>
      </c>
      <c r="AF7" s="24">
        <v>106.08</v>
      </c>
      <c r="AG7" s="24">
        <v>106.87</v>
      </c>
      <c r="AH7" s="24">
        <v>106.45</v>
      </c>
      <c r="AI7" s="24">
        <v>105.36</v>
      </c>
      <c r="AJ7" s="24">
        <v>43.53</v>
      </c>
      <c r="AK7" s="24">
        <v>89.9</v>
      </c>
      <c r="AL7" s="24">
        <v>68.86</v>
      </c>
      <c r="AM7" s="24">
        <v>26.03</v>
      </c>
      <c r="AN7" s="24">
        <v>0</v>
      </c>
      <c r="AO7" s="24">
        <v>43.71</v>
      </c>
      <c r="AP7" s="24">
        <v>45.94</v>
      </c>
      <c r="AQ7" s="24">
        <v>29.34</v>
      </c>
      <c r="AR7" s="24">
        <v>21.73</v>
      </c>
      <c r="AS7" s="24">
        <v>19.96</v>
      </c>
      <c r="AT7" s="24">
        <v>3.12</v>
      </c>
      <c r="AU7" s="24">
        <v>77.819999999999993</v>
      </c>
      <c r="AV7" s="24">
        <v>92.46</v>
      </c>
      <c r="AW7" s="24">
        <v>91.88</v>
      </c>
      <c r="AX7" s="24">
        <v>138.38999999999999</v>
      </c>
      <c r="AY7" s="24">
        <v>143.81</v>
      </c>
      <c r="AZ7" s="24">
        <v>40.67</v>
      </c>
      <c r="BA7" s="24">
        <v>47.7</v>
      </c>
      <c r="BB7" s="24">
        <v>50.59</v>
      </c>
      <c r="BC7" s="24">
        <v>62.37</v>
      </c>
      <c r="BD7" s="24">
        <v>63.88</v>
      </c>
      <c r="BE7" s="24">
        <v>82.75</v>
      </c>
      <c r="BF7" s="24">
        <v>2589.04</v>
      </c>
      <c r="BG7" s="24">
        <v>2611.17</v>
      </c>
      <c r="BH7" s="24">
        <v>2455.5100000000002</v>
      </c>
      <c r="BI7" s="24">
        <v>2543.64</v>
      </c>
      <c r="BJ7" s="24">
        <v>2684.07</v>
      </c>
      <c r="BK7" s="24">
        <v>1050.51</v>
      </c>
      <c r="BL7" s="24">
        <v>1102.01</v>
      </c>
      <c r="BM7" s="24">
        <v>987.36</v>
      </c>
      <c r="BN7" s="24">
        <v>1042.77</v>
      </c>
      <c r="BO7" s="24">
        <v>943.46</v>
      </c>
      <c r="BP7" s="24">
        <v>602.55999999999995</v>
      </c>
      <c r="BQ7" s="24">
        <v>45.82</v>
      </c>
      <c r="BR7" s="24">
        <v>46.11</v>
      </c>
      <c r="BS7" s="24">
        <v>47.92</v>
      </c>
      <c r="BT7" s="24">
        <v>48.23</v>
      </c>
      <c r="BU7" s="24">
        <v>48.45</v>
      </c>
      <c r="BV7" s="24">
        <v>82.65</v>
      </c>
      <c r="BW7" s="24">
        <v>82.55</v>
      </c>
      <c r="BX7" s="24">
        <v>83.55</v>
      </c>
      <c r="BY7" s="24">
        <v>84.48</v>
      </c>
      <c r="BZ7" s="24">
        <v>79.22</v>
      </c>
      <c r="CA7" s="24">
        <v>97.94</v>
      </c>
      <c r="CB7" s="24">
        <v>158.57</v>
      </c>
      <c r="CC7" s="24">
        <v>158.44999999999999</v>
      </c>
      <c r="CD7" s="24">
        <v>166.92</v>
      </c>
      <c r="CE7" s="24">
        <v>169.49</v>
      </c>
      <c r="CF7" s="24">
        <v>168.01</v>
      </c>
      <c r="CG7" s="24">
        <v>186.3</v>
      </c>
      <c r="CH7" s="24">
        <v>188.38</v>
      </c>
      <c r="CI7" s="24">
        <v>185.98</v>
      </c>
      <c r="CJ7" s="24">
        <v>187.11</v>
      </c>
      <c r="CK7" s="24">
        <v>202.47</v>
      </c>
      <c r="CL7" s="24">
        <v>140.97999999999999</v>
      </c>
      <c r="CM7" s="24">
        <v>56.53</v>
      </c>
      <c r="CN7" s="24">
        <v>56.53</v>
      </c>
      <c r="CO7" s="24">
        <v>48.94</v>
      </c>
      <c r="CP7" s="24">
        <v>52.76</v>
      </c>
      <c r="CQ7" s="24">
        <v>52.35</v>
      </c>
      <c r="CR7" s="24">
        <v>50.53</v>
      </c>
      <c r="CS7" s="24">
        <v>51.42</v>
      </c>
      <c r="CT7" s="24">
        <v>48.95</v>
      </c>
      <c r="CU7" s="24">
        <v>49.28</v>
      </c>
      <c r="CV7" s="24">
        <v>50.62</v>
      </c>
      <c r="CW7" s="24">
        <v>60.13</v>
      </c>
      <c r="CX7" s="24">
        <v>65.650000000000006</v>
      </c>
      <c r="CY7" s="24">
        <v>66.81</v>
      </c>
      <c r="CZ7" s="24">
        <v>67.69</v>
      </c>
      <c r="DA7" s="24">
        <v>66.03</v>
      </c>
      <c r="DB7" s="24">
        <v>65.099999999999994</v>
      </c>
      <c r="DC7" s="24">
        <v>82.08</v>
      </c>
      <c r="DD7" s="24">
        <v>81.34</v>
      </c>
      <c r="DE7" s="24">
        <v>81.14</v>
      </c>
      <c r="DF7" s="24">
        <v>79.7</v>
      </c>
      <c r="DG7" s="24">
        <v>79</v>
      </c>
      <c r="DH7" s="24">
        <v>96</v>
      </c>
      <c r="DI7" s="24">
        <v>2.87</v>
      </c>
      <c r="DJ7" s="24">
        <v>5.44</v>
      </c>
      <c r="DK7" s="24">
        <v>7.57</v>
      </c>
      <c r="DL7" s="24">
        <v>9.23</v>
      </c>
      <c r="DM7" s="24">
        <v>10.76</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2026-01-26T10:26:15Z</cp:lastPrinted>
  <dcterms:created xsi:type="dcterms:W3CDTF">2025-12-23T06:06:52Z</dcterms:created>
  <dcterms:modified xsi:type="dcterms:W3CDTF">2026-01-26T10:26:16Z</dcterms:modified>
  <cp:category/>
</cp:coreProperties>
</file>