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0.100.3\上下水道課\★経理係★\R7\R7_経営比較分析表\02_作成\"/>
    </mc:Choice>
  </mc:AlternateContent>
  <workbookProtection workbookAlgorithmName="SHA-512" workbookHashValue="bX2VdcIQcJeihUTBp0bgNcLjN6xHnftt/e3TIuXBf2rQjs7TVM2fiMhBD+lmNZyS/Ovtf6ZCAB2tp2DrLSeuqg==" workbookSaltValue="T2ONjRDGH1+Lff4Sw565Hw==" workbookSpinCount="100000" lockStructure="1"/>
  <bookViews>
    <workbookView xWindow="0" yWindow="0" windowWidth="28800" windowHeight="123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<sst xmlns="http://schemas.openxmlformats.org/spreadsheetml/2006/main" count="228" uniqueCount="113">
  <si>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</si>
  <si>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</si>
  <si>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</si>
  <si>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</si>
  <si>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</si>
  <si>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</si>
  <si>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</si>
  <si>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</si>
  <si>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</si>
  <si>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</si>
  <si>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</si>
  <si>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</si>
  <si>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</si>
  <si>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</si>
  <si>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</si>
  <si>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</si>
  <si>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</si>
  <si>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</si>
  <si>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</si>
  <si>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</si>
  <si>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</si>
  <si>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</si>
  <si>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</si>
  <si>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</si>
  <si>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</si>
  <si>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</si>
  <si>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</si>
  <si>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</si>
  <si>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</si>
  <si>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</si>
  <si>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</si>
  <si>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</si>
  <si>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</si>
  <si>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</si>
  <si>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</si>
  <si>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</si>
  <si>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</si>
  <si>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</si>
  <si>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</si>
  <si>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</si>
  <si>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</si>
  <si>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</si>
  <si>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</si>
  <si>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</si>
  <si>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</si>
  <si>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</si>
  <si>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</si>
  <si>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</si>
  <si>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</si>
  <si>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</si>
  <si>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</si>
  <si>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</si>
  <si>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</si>
  <si>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</si>
  <si>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</si>
  <si>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</si>
  <si>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</si>
  <si>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</si>
  <si>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</si>
  <si>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</si>
  <si>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</si>
  <si>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</si>
  <si>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</si>
  <si>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</si>
  <si>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</si>
  <si>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</si>
  <si>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</si>
  <si>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</si>
  <si>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</si>
  <si>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</si>
  <si>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</si>
  <si>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</si>
  <si>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</si>
  <si>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</si>
  <si>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</si>
  <si>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</si>
  <si>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</si>
  <si>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</si>
  <si>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</si>
  <si>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</si>
  <si>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</si>
  <si>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</si>
  <si>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</si>
  <si>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</si>
  <si>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</si>
  <si>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</si>
  <si>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</si>
  <si>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</si>
  <si>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</si>
  <si>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</si>
  <si>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</si>
  <si>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</si>
  <si>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</si>
  <si>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読谷村</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</si>
  <si>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</si>
  <si>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</si>
  <si>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</si>
  <si>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</si>
  <si>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</si>
  <si>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</si>
  <si>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</si>
  <si>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</si>
  <si>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</si>
  <si>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</si>
  <si>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</si>
  <si>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</si>
  <si>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</si>
  <si>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</si>
  <si>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</si>
  <si>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</si>
  <si>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➀経常収支比率
　100％以上を保持しているが、前年度より減少しており、類似団体の平均値を下回った。受水費の増による要因が大きく、料金改定し対応する。
②累積欠損金比率
　累積欠損金が発生していないことから、健全な経営を維持している。
③流動比率
　指標は、100％を超え、類似団体の平均値を上回っている。今年度は工事費や委託料等の未払金の増加したことにより低下した。今後は、管路更新等や設備投資に伴う企業債の発行による比率の低下が考えられる。
④企業債残高対給水収益比率
　平均値を下回っているが、今後は管路の更新等や設備投資に伴う企業債の発行により、将来的には比率の上昇が予測される。
⑤料金回収率
　平均値を下回り、100％未満となっている。これは、物価高騰対策として水道料金の基本料金減免を実施したことによるものである。
⑥給水原価
平均値を下回っており、給水原価も適正であると考えている。
⑦施設利用率
　平均値を上回っているため施設の効率性は良いと判断している。
⑧有収率
　平均値を上回っており、適正と考えている。今後も有収率の保持・向上に努める。</t>
    <rPh sb="13" eb="15">
      <t>イジョウ</t>
    </rPh>
    <rPh sb="16" eb="18">
      <t>ホジ</t>
    </rPh>
    <rPh sb="45" eb="46">
      <t>シタ</t>
    </rPh>
    <rPh sb="50" eb="52">
      <t>ジュスイ</t>
    </rPh>
    <rPh sb="52" eb="53">
      <t>ヒ</t>
    </rPh>
    <rPh sb="54" eb="55">
      <t>ゾウ</t>
    </rPh>
    <rPh sb="58" eb="60">
      <t>ヨウイン</t>
    </rPh>
    <rPh sb="61" eb="62">
      <t>オオ</t>
    </rPh>
    <rPh sb="65" eb="67">
      <t>リョウキン</t>
    </rPh>
    <rPh sb="67" eb="69">
      <t>カイテイ</t>
    </rPh>
    <rPh sb="70" eb="72">
      <t>タイオウ</t>
    </rPh>
    <rPh sb="153" eb="156">
      <t>コンネンド</t>
    </rPh>
    <rPh sb="170" eb="172">
      <t>ゾウカ</t>
    </rPh>
    <rPh sb="179" eb="181">
      <t>テイカ</t>
    </rPh>
    <rPh sb="471" eb="473">
      <t>ホジ</t>
    </rPh>
    <phoneticPr fontId="4"/>
  </si>
  <si>
    <t>①有形固定資産減価償却率
　類似団体の平均値に比べ低くなっているが、今後、更新対象管路が増加することから、経営戦略に基づいた資本の確保及び計画的な更新が必要である。
②管路経年化率
　類似団体に比べ高い数値になっており、今後も法定耐用年数に達する施設が増加することから、老朽化の状況を把握し、適正な維持管理による管路の長寿命化を図りつつ、計画的な更新が必要である。
③管路更新率
　類似団体に比べ低い数値となっている。今後も更新対象管路が増えることから、経営戦略に基づいた資本の確保及び計画的な更新が必要である。</t>
    <phoneticPr fontId="4"/>
  </si>
  <si>
    <t xml:space="preserve">  受水費等の費用増加の影響を受けたが、料金改定等の対応し、経営状況は概ね良好と判断できる。今後、物価高騰等や管路の更新並びに耐震化等による費用増が見込まれ、企業債を発行し、資金の確保に努める。今後も新規施設の建設、区画整理事業による商業施設の建設に伴う水需要の増加など、給水人口の推移や水需要の変動に注視する。
　経営戦略（投資財政計画）に基づき、水道料金改定の検討も含め経営基盤の強化を図り、計画的かつ効率的な事業運営に取り組む必要がある。</t>
    <rPh sb="2" eb="4">
      <t>ジュスイ</t>
    </rPh>
    <rPh sb="4" eb="5">
      <t>ヒ</t>
    </rPh>
    <rPh sb="5" eb="6">
      <t>ナド</t>
    </rPh>
    <rPh sb="7" eb="9">
      <t>ヒヨウ</t>
    </rPh>
    <rPh sb="9" eb="11">
      <t>ゾウカ</t>
    </rPh>
    <rPh sb="12" eb="14">
      <t>エイキョウ</t>
    </rPh>
    <rPh sb="15" eb="16">
      <t>ウ</t>
    </rPh>
    <rPh sb="20" eb="22">
      <t>リョウキン</t>
    </rPh>
    <rPh sb="22" eb="24">
      <t>カイテイ</t>
    </rPh>
    <rPh sb="24" eb="25">
      <t>ナド</t>
    </rPh>
    <rPh sb="26" eb="28">
      <t>タイオウ</t>
    </rPh>
    <rPh sb="87" eb="89">
      <t>シキン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</si>
</sst>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0.21</c:v>
                </c:pt>
                <c:pt idx="2">
                  <c:v>0.47</c:v>
                </c:pt>
                <c:pt idx="3">
                  <c:v>0.25</c:v>
                </c:pt>
                <c:pt idx="4">
                  <c:v>0.15</c:v>
                </c:pt>
              </c:numCache>
            </c:numRef>
          </c:val>
          <c:extLst>
            <c:ext xmlns:c16="http://schemas.microsoft.com/office/drawing/2014/chart" uri="{C3380CC4-5D6E-409C-BE32-E72D297353CC}">
              <c16:uniqueId val="{00000000-C3CB-4197-9DD8-37FB925FE8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3CB-4197-9DD8-37FB925FE8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78.63</c:v>
                </c:pt>
                <c:pt idx="1">
                  <c:v>79.25</c:v>
                </c:pt>
                <c:pt idx="2">
                  <c:v>81.099999999999994</c:v>
                </c:pt>
                <c:pt idx="3">
                  <c:v>82.24</c:v>
                </c:pt>
                <c:pt idx="4">
                  <c:v>83.28</c:v>
                </c:pt>
              </c:numCache>
            </c:numRef>
          </c:val>
          <c:extLst>
            <c:ext xmlns:c16="http://schemas.microsoft.com/office/drawing/2014/chart" uri="{C3380CC4-5D6E-409C-BE32-E72D297353CC}">
              <c16:uniqueId val="{00000000-2070-48E4-A256-B6FF96F04D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070-48E4-A256-B6FF96F04D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94.38</c:v>
                </c:pt>
                <c:pt idx="1">
                  <c:v>95.21</c:v>
                </c:pt>
                <c:pt idx="2">
                  <c:v>94.68</c:v>
                </c:pt>
                <c:pt idx="3">
                  <c:v>93.7</c:v>
                </c:pt>
                <c:pt idx="4">
                  <c:v>93.25</c:v>
                </c:pt>
              </c:numCache>
            </c:numRef>
          </c:val>
          <c:extLst>
            <c:ext xmlns:c16="http://schemas.microsoft.com/office/drawing/2014/chart" uri="{C3380CC4-5D6E-409C-BE32-E72D297353CC}">
              <c16:uniqueId val="{00000000-4257-4F8E-A9BC-70CC43314D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257-4F8E-A9BC-70CC43314D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103.62</c:v>
                </c:pt>
                <c:pt idx="1">
                  <c:v>115.9</c:v>
                </c:pt>
                <c:pt idx="2">
                  <c:v>114.23</c:v>
                </c:pt>
                <c:pt idx="3">
                  <c:v>109.69</c:v>
                </c:pt>
                <c:pt idx="4">
                  <c:v>103.99</c:v>
                </c:pt>
              </c:numCache>
            </c:numRef>
          </c:val>
          <c:extLst>
            <c:ext xmlns:c16="http://schemas.microsoft.com/office/drawing/2014/chart" uri="{C3380CC4-5D6E-409C-BE32-E72D297353CC}">
              <c16:uniqueId val="{00000000-9570-4D56-8C01-BAF736F55A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570-4D56-8C01-BAF736F55A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c:v>
                </c:pt>
                <c:pt idx="1">
                  <c:v>51.36</c:v>
                </c:pt>
                <c:pt idx="2">
                  <c:v>51.53</c:v>
                </c:pt>
                <c:pt idx="3">
                  <c:v>50.88</c:v>
                </c:pt>
                <c:pt idx="4">
                  <c:v>50.48</c:v>
                </c:pt>
              </c:numCache>
            </c:numRef>
          </c:val>
          <c:extLst>
            <c:ext xmlns:c16="http://schemas.microsoft.com/office/drawing/2014/chart" uri="{C3380CC4-5D6E-409C-BE32-E72D297353CC}">
              <c16:uniqueId val="{00000000-91D9-4F6D-9292-C82E7A03D5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1D9-4F6D-9292-C82E7A03D5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27.04</c:v>
                </c:pt>
                <c:pt idx="1">
                  <c:v>29.96</c:v>
                </c:pt>
                <c:pt idx="2">
                  <c:v>32.28</c:v>
                </c:pt>
                <c:pt idx="3">
                  <c:v>34.14</c:v>
                </c:pt>
                <c:pt idx="4">
                  <c:v>36.76</c:v>
                </c:pt>
              </c:numCache>
            </c:numRef>
          </c:val>
          <c:extLst>
            <c:ext xmlns:c16="http://schemas.microsoft.com/office/drawing/2014/chart" uri="{C3380CC4-5D6E-409C-BE32-E72D297353CC}">
              <c16:uniqueId val="{00000000-36B5-47BB-9394-D2432F7907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6B5-47BB-9394-D2432F7907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C8-47A7-8A25-0AC0B8CEBAB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8C8-47A7-8A25-0AC0B8CEBAB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749.02</c:v>
                </c:pt>
                <c:pt idx="1">
                  <c:v>788.49</c:v>
                </c:pt>
                <c:pt idx="2">
                  <c:v>774.29</c:v>
                </c:pt>
                <c:pt idx="3">
                  <c:v>844.49</c:v>
                </c:pt>
                <c:pt idx="4">
                  <c:v>479.24</c:v>
                </c:pt>
              </c:numCache>
            </c:numRef>
          </c:val>
          <c:extLst>
            <c:ext xmlns:c16="http://schemas.microsoft.com/office/drawing/2014/chart" uri="{C3380CC4-5D6E-409C-BE32-E72D297353CC}">
              <c16:uniqueId val="{00000000-92A8-4059-BFFB-17D64BD94DE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2A8-4059-BFFB-17D64BD94DE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1.23</c:v>
                </c:pt>
                <c:pt idx="1">
                  <c:v>2.0299999999999998</c:v>
                </c:pt>
                <c:pt idx="2">
                  <c:v>2.59</c:v>
                </c:pt>
                <c:pt idx="3">
                  <c:v>4.1500000000000004</c:v>
                </c:pt>
                <c:pt idx="4">
                  <c:v>3.58</c:v>
                </c:pt>
              </c:numCache>
            </c:numRef>
          </c:val>
          <c:extLst>
            <c:ext xmlns:c16="http://schemas.microsoft.com/office/drawing/2014/chart" uri="{C3380CC4-5D6E-409C-BE32-E72D297353CC}">
              <c16:uniqueId val="{00000000-B151-4C10-83D0-06CBA644F9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151-4C10-83D0-06CBA644F9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102.9</c:v>
                </c:pt>
                <c:pt idx="1">
                  <c:v>110.84</c:v>
                </c:pt>
                <c:pt idx="2">
                  <c:v>98.48</c:v>
                </c:pt>
                <c:pt idx="3">
                  <c:v>87.98</c:v>
                </c:pt>
                <c:pt idx="4">
                  <c:v>96.75</c:v>
                </c:pt>
              </c:numCache>
            </c:numRef>
          </c:val>
          <c:extLst>
            <c:ext xmlns:c16="http://schemas.microsoft.com/office/drawing/2014/chart" uri="{C3380CC4-5D6E-409C-BE32-E72D297353CC}">
              <c16:uniqueId val="{00000000-D505-4D7E-BC76-741F8E12461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505-4D7E-BC76-741F8E12461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164.19</c:v>
                </c:pt>
                <c:pt idx="1">
                  <c:v>158.54</c:v>
                </c:pt>
                <c:pt idx="2">
                  <c:v>161.87</c:v>
                </c:pt>
                <c:pt idx="3">
                  <c:v>168.65</c:v>
                </c:pt>
                <c:pt idx="4">
                  <c:v>176.76</c:v>
                </c:pt>
              </c:numCache>
            </c:numRef>
          </c:val>
          <c:extLst>
            <c:ext xmlns:c16="http://schemas.microsoft.com/office/drawing/2014/chart" uri="{C3380CC4-5D6E-409C-BE32-E72D297353CC}">
              <c16:uniqueId val="{00000000-16E6-407A-AFAA-48A094554C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6E6-407A-AFAA-48A094554C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H12" sqref="BH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読谷村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42289</v>
      </c>
      <c r="AM8" s="58"/>
      <c r="AN8" s="58"/>
      <c r="AO8" s="58"/>
      <c r="AP8" s="58"/>
      <c r="AQ8" s="58"/>
      <c r="AR8" s="58"/>
      <c r="AS8" s="58"/>
      <c r="AT8" s="55">
        <f>データ!$S$6</f>
        <v>35.28</v>
      </c>
      <c r="AU8" s="56"/>
      <c r="AV8" s="56"/>
      <c r="AW8" s="56"/>
      <c r="AX8" s="56"/>
      <c r="AY8" s="56"/>
      <c r="AZ8" s="56"/>
      <c r="BA8" s="56"/>
      <c r="BB8" s="45">
        <f>データ!$T$6</f>
        <v>1198.67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93.28</v>
      </c>
      <c r="J10" s="56"/>
      <c r="K10" s="56"/>
      <c r="L10" s="56"/>
      <c r="M10" s="56"/>
      <c r="N10" s="56"/>
      <c r="O10" s="57"/>
      <c r="P10" s="45">
        <f>データ!$P$6</f>
        <v>99.98</v>
      </c>
      <c r="Q10" s="45"/>
      <c r="R10" s="45"/>
      <c r="S10" s="45"/>
      <c r="T10" s="45"/>
      <c r="U10" s="45"/>
      <c r="V10" s="45"/>
      <c r="W10" s="58">
        <f>データ!$Q$6</f>
        <v>3304</v>
      </c>
      <c r="X10" s="58"/>
      <c r="Y10" s="58"/>
      <c r="Z10" s="58"/>
      <c r="AA10" s="58"/>
      <c r="AB10" s="58"/>
      <c r="AC10" s="58"/>
      <c r="AD10" s="2"/>
      <c r="AE10" s="2"/>
      <c r="AF10" s="2"/>
      <c r="AG10" s="2"/>
      <c r="AH10" s="2"/>
      <c r="AI10" s="2"/>
      <c r="AJ10" s="2"/>
      <c r="AK10" s="2"/>
      <c r="AL10" s="58">
        <f>データ!$U$6</f>
        <v>42336</v>
      </c>
      <c r="AM10" s="58"/>
      <c r="AN10" s="58"/>
      <c r="AO10" s="58"/>
      <c r="AP10" s="58"/>
      <c r="AQ10" s="58"/>
      <c r="AR10" s="58"/>
      <c r="AS10" s="58"/>
      <c r="AT10" s="55">
        <f>データ!$V$6</f>
        <v>35.28</v>
      </c>
      <c r="AU10" s="56"/>
      <c r="AV10" s="56"/>
      <c r="AW10" s="56"/>
      <c r="AX10" s="56"/>
      <c r="AY10" s="56"/>
      <c r="AZ10" s="56"/>
      <c r="BA10" s="56"/>
      <c r="BB10" s="45">
        <f>データ!$W$6</f>
        <v>1200</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scBZpK35Cx6fK5cpa7e7eakO+J3kIJ0R6O/6ZWBRdYU8nJlStckmlyLgZ8ZWAne35+35FjYLPKQrNwqMy/H6A==" saltValue="JhKyHjEZn/JLBaGZoslB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473243</v>
      </c>
      <c r="D6" s="20">
        <f t="shared" si="3"/>
        <v>46</v>
      </c>
      <c r="E6" s="20">
        <f t="shared" si="3"/>
        <v>1</v>
      </c>
      <c r="F6" s="20">
        <f t="shared" si="3"/>
        <v>0</v>
      </c>
      <c r="G6" s="20">
        <f t="shared" si="3"/>
        <v>1</v>
      </c>
      <c r="H6" s="20" t="str">
        <f t="shared" si="3"/>
        <v>沖縄県　読谷村</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93.28</v>
      </c>
      <c r="P6" s="21">
        <f t="shared" si="3"/>
        <v>99.98</v>
      </c>
      <c r="Q6" s="21">
        <f t="shared" si="3"/>
        <v>3304</v>
      </c>
      <c r="R6" s="21">
        <f t="shared" si="3"/>
        <v>42289</v>
      </c>
      <c r="S6" s="21">
        <f t="shared" si="3"/>
        <v>35.28</v>
      </c>
      <c r="T6" s="21">
        <f t="shared" si="3"/>
        <v>1198.67</v>
      </c>
      <c r="U6" s="21">
        <f t="shared" si="3"/>
        <v>42336</v>
      </c>
      <c r="V6" s="21">
        <f t="shared" si="3"/>
        <v>35.28</v>
      </c>
      <c r="W6" s="21">
        <f t="shared" si="3"/>
        <v>1200</v>
      </c>
      <c r="X6" s="22">
        <f>IF(X7="",NA(),X7)</f>
        <v>103.62</v>
      </c>
      <c r="Y6" s="22">
        <f t="shared" ref="Y6:AG6" si="4">IF(Y7="",NA(),Y7)</f>
        <v>115.9</v>
      </c>
      <c r="Z6" s="22">
        <f t="shared" si="4"/>
        <v>114.23</v>
      </c>
      <c r="AA6" s="22">
        <f t="shared" si="4"/>
        <v>109.69</v>
      </c>
      <c r="AB6" s="22">
        <f t="shared" si="4"/>
        <v>103.99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749.02</v>
      </c>
      <c r="AU6" s="22">
        <f t="shared" ref="AU6:BC6" si="6">IF(AU7="",NA(),AU7)</f>
        <v>788.49</v>
      </c>
      <c r="AV6" s="22">
        <f t="shared" si="6"/>
        <v>774.29</v>
      </c>
      <c r="AW6" s="22">
        <f t="shared" si="6"/>
        <v>844.49</v>
      </c>
      <c r="AX6" s="22">
        <f t="shared" si="6"/>
        <v>479.24</v>
      </c>
      <c r="AY6" s="22">
        <f t="shared" si="6"/>
        <v>327.77</v>
      </c>
      <c r="AZ6" s="22">
        <f t="shared" si="6"/>
        <v>338.02</v>
      </c>
      <c r="BA6" s="22">
        <f t="shared" si="6"/>
        <v>345.94</v>
      </c>
      <c r="BB6" s="22">
        <f t="shared" si="6"/>
        <v>329.7</v>
      </c>
      <c r="BC6" s="22">
        <f t="shared" si="6"/>
        <v>319.99</v>
      </c>
      <c r="BD6" s="21" t="str">
        <f>IF(BD7="","",IF(BD7="-","【-】","【"&amp;SUBSTITUTE(TEXT(BD7,"#,##0.00"),"-","△")&amp;"】"))</f>
        <v>【239.69】</v>
      </c>
      <c r="BE6" s="22">
        <f>IF(BE7="",NA(),BE7)</f>
        <v>1.23</v>
      </c>
      <c r="BF6" s="22">
        <f t="shared" ref="BF6:BN6" si="7">IF(BF7="",NA(),BF7)</f>
        <v>2.0299999999999998</v>
      </c>
      <c r="BG6" s="22">
        <f t="shared" si="7"/>
        <v>2.59</v>
      </c>
      <c r="BH6" s="22">
        <f t="shared" si="7"/>
        <v>4.1500000000000004</v>
      </c>
      <c r="BI6" s="22">
        <f t="shared" si="7"/>
        <v>3.58</v>
      </c>
      <c r="BJ6" s="22">
        <f t="shared" si="7"/>
        <v>397.1</v>
      </c>
      <c r="BK6" s="22">
        <f t="shared" si="7"/>
        <v>379.91</v>
      </c>
      <c r="BL6" s="22">
        <f t="shared" si="7"/>
        <v>386.61</v>
      </c>
      <c r="BM6" s="22">
        <f t="shared" si="7"/>
        <v>381.56</v>
      </c>
      <c r="BN6" s="22">
        <f t="shared" si="7"/>
        <v>365.55</v>
      </c>
      <c r="BO6" s="21" t="str">
        <f>IF(BO7="","",IF(BO7="-","【-】","【"&amp;SUBSTITUTE(TEXT(BO7,"#,##0.00"),"-","△")&amp;"】"))</f>
        <v>【264.86】</v>
      </c>
      <c r="BP6" s="22">
        <f>IF(BP7="",NA(),BP7)</f>
        <v>102.9</v>
      </c>
      <c r="BQ6" s="22">
        <f t="shared" ref="BQ6:BY6" si="8">IF(BQ7="",NA(),BQ7)</f>
        <v>110.84</v>
      </c>
      <c r="BR6" s="22">
        <f t="shared" si="8"/>
        <v>98.48</v>
      </c>
      <c r="BS6" s="22">
        <f t="shared" si="8"/>
        <v>87.98</v>
      </c>
      <c r="BT6" s="22">
        <f t="shared" si="8"/>
        <v>96.75</v>
      </c>
      <c r="BU6" s="22">
        <f t="shared" si="8"/>
        <v>95.79</v>
      </c>
      <c r="BV6" s="22">
        <f t="shared" si="8"/>
        <v>98.3</v>
      </c>
      <c r="BW6" s="22">
        <f t="shared" si="8"/>
        <v>93.82</v>
      </c>
      <c r="BX6" s="22">
        <f t="shared" si="8"/>
        <v>95.04</v>
      </c>
      <c r="BY6" s="22">
        <f t="shared" si="8"/>
        <v>95.42</v>
      </c>
      <c r="BZ6" s="21" t="str">
        <f>IF(BZ7="","",IF(BZ7="-","【-】","【"&amp;SUBSTITUTE(TEXT(BZ7,"#,##0.00"),"-","△")&amp;"】"))</f>
        <v>【97.59】</v>
      </c>
      <c r="CA6" s="22">
        <f>IF(CA7="",NA(),CA7)</f>
        <v>164.19</v>
      </c>
      <c r="CB6" s="22">
        <f t="shared" ref="CB6:CJ6" si="9">IF(CB7="",NA(),CB7)</f>
        <v>158.54</v>
      </c>
      <c r="CC6" s="22">
        <f t="shared" si="9"/>
        <v>161.87</v>
      </c>
      <c r="CD6" s="22">
        <f t="shared" si="9"/>
        <v>168.65</v>
      </c>
      <c r="CE6" s="22">
        <f t="shared" si="9"/>
        <v>176.76</v>
      </c>
      <c r="CF6" s="22">
        <f t="shared" si="9"/>
        <v>171.13</v>
      </c>
      <c r="CG6" s="22">
        <f t="shared" si="9"/>
        <v>173.7</v>
      </c>
      <c r="CH6" s="22">
        <f t="shared" si="9"/>
        <v>178.94</v>
      </c>
      <c r="CI6" s="22">
        <f t="shared" si="9"/>
        <v>180.19</v>
      </c>
      <c r="CJ6" s="22">
        <f t="shared" si="9"/>
        <v>184.25</v>
      </c>
      <c r="CK6" s="21" t="str">
        <f>IF(CK7="","",IF(CK7="-","【-】","【"&amp;SUBSTITUTE(TEXT(CK7,"#,##0.00"),"-","△")&amp;"】"))</f>
        <v>【181.66】</v>
      </c>
      <c r="CL6" s="22">
        <f>IF(CL7="",NA(),CL7)</f>
        <v>78.63</v>
      </c>
      <c r="CM6" s="22">
        <f t="shared" ref="CM6:CU6" si="10">IF(CM7="",NA(),CM7)</f>
        <v>79.25</v>
      </c>
      <c r="CN6" s="22">
        <f t="shared" si="10"/>
        <v>81.099999999999994</v>
      </c>
      <c r="CO6" s="22">
        <f t="shared" si="10"/>
        <v>82.24</v>
      </c>
      <c r="CP6" s="22">
        <f t="shared" si="10"/>
        <v>83.28</v>
      </c>
      <c r="CQ6" s="22">
        <f t="shared" si="10"/>
        <v>60.12</v>
      </c>
      <c r="CR6" s="22">
        <f t="shared" si="10"/>
        <v>60.34</v>
      </c>
      <c r="CS6" s="22">
        <f t="shared" si="10"/>
        <v>59.54</v>
      </c>
      <c r="CT6" s="22">
        <f t="shared" si="10"/>
        <v>59.26</v>
      </c>
      <c r="CU6" s="22">
        <f t="shared" si="10"/>
        <v>60.44</v>
      </c>
      <c r="CV6" s="21" t="str">
        <f>IF(CV7="","",IF(CV7="-","【-】","【"&amp;SUBSTITUTE(TEXT(CV7,"#,##0.00"),"-","△")&amp;"】"))</f>
        <v>【60.21】</v>
      </c>
      <c r="CW6" s="22">
        <f>IF(CW7="",NA(),CW7)</f>
        <v>94.38</v>
      </c>
      <c r="CX6" s="22">
        <f t="shared" ref="CX6:DF6" si="11">IF(CX7="",NA(),CX7)</f>
        <v>95.21</v>
      </c>
      <c r="CY6" s="22">
        <f t="shared" si="11"/>
        <v>94.68</v>
      </c>
      <c r="CZ6" s="22">
        <f t="shared" si="11"/>
        <v>93.7</v>
      </c>
      <c r="DA6" s="22">
        <f t="shared" si="11"/>
        <v>93.25</v>
      </c>
      <c r="DB6" s="22">
        <f t="shared" si="11"/>
        <v>84.24</v>
      </c>
      <c r="DC6" s="22">
        <f t="shared" si="11"/>
        <v>84.19</v>
      </c>
      <c r="DD6" s="22">
        <f t="shared" si="11"/>
        <v>83.93</v>
      </c>
      <c r="DE6" s="22">
        <f t="shared" si="11"/>
        <v>83.84</v>
      </c>
      <c r="DF6" s="22">
        <f t="shared" si="11"/>
        <v>83.39</v>
      </c>
      <c r="DG6" s="21" t="str">
        <f>IF(DG7="","",IF(DG7="-","【-】","【"&amp;SUBSTITUTE(TEXT(DG7,"#,##0.00"),"-","△")&amp;"】"))</f>
        <v>【89.21】</v>
      </c>
      <c r="DH6" s="22">
        <f>IF(DH7="",NA(),DH7)</f>
        <v>51</v>
      </c>
      <c r="DI6" s="22">
        <f t="shared" ref="DI6:DQ6" si="12">IF(DI7="",NA(),DI7)</f>
        <v>51.36</v>
      </c>
      <c r="DJ6" s="22">
        <f t="shared" si="12"/>
        <v>51.53</v>
      </c>
      <c r="DK6" s="22">
        <f t="shared" si="12"/>
        <v>50.88</v>
      </c>
      <c r="DL6" s="22">
        <f t="shared" si="12"/>
        <v>50.48</v>
      </c>
      <c r="DM6" s="22">
        <f t="shared" si="12"/>
        <v>48.83</v>
      </c>
      <c r="DN6" s="22">
        <f t="shared" si="12"/>
        <v>49.96</v>
      </c>
      <c r="DO6" s="22">
        <f t="shared" si="12"/>
        <v>50.82</v>
      </c>
      <c r="DP6" s="22">
        <f t="shared" si="12"/>
        <v>51.82</v>
      </c>
      <c r="DQ6" s="22">
        <f t="shared" si="12"/>
        <v>52.53</v>
      </c>
      <c r="DR6" s="21" t="str">
        <f>IF(DR7="","",IF(DR7="-","【-】","【"&amp;SUBSTITUTE(TEXT(DR7,"#,##0.00"),"-","△")&amp;"】"))</f>
        <v>【52.41】</v>
      </c>
      <c r="DS6" s="22">
        <f>IF(DS7="",NA(),DS7)</f>
        <v>27.04</v>
      </c>
      <c r="DT6" s="22">
        <f t="shared" ref="DT6:EB6" si="13">IF(DT7="",NA(),DT7)</f>
        <v>29.96</v>
      </c>
      <c r="DU6" s="22">
        <f t="shared" si="13"/>
        <v>32.28</v>
      </c>
      <c r="DV6" s="22">
        <f t="shared" si="13"/>
        <v>34.14</v>
      </c>
      <c r="DW6" s="22">
        <f t="shared" si="13"/>
        <v>36.76</v>
      </c>
      <c r="DX6" s="22">
        <f t="shared" si="13"/>
        <v>18.18</v>
      </c>
      <c r="DY6" s="22">
        <f t="shared" si="13"/>
        <v>19.32</v>
      </c>
      <c r="DZ6" s="22">
        <f t="shared" si="13"/>
        <v>21.16</v>
      </c>
      <c r="EA6" s="22">
        <f t="shared" si="13"/>
        <v>22.72</v>
      </c>
      <c r="EB6" s="22">
        <f t="shared" si="13"/>
        <v>24.16</v>
      </c>
      <c r="EC6" s="21" t="str">
        <f>IF(EC7="","",IF(EC7="-","【-】","【"&amp;SUBSTITUTE(TEXT(EC7,"#,##0.00"),"-","△")&amp;"】"))</f>
        <v>【26.78】</v>
      </c>
      <c r="ED6" s="22">
        <f>IF(ED7="",NA(),ED7)</f>
        <v>0.16</v>
      </c>
      <c r="EE6" s="22">
        <f t="shared" ref="EE6:EM6" si="14">IF(EE7="",NA(),EE7)</f>
        <v>0.21</v>
      </c>
      <c r="EF6" s="22">
        <f t="shared" si="14"/>
        <v>0.47</v>
      </c>
      <c r="EG6" s="22">
        <f t="shared" si="14"/>
        <v>0.25</v>
      </c>
      <c r="EH6" s="22">
        <f t="shared" si="14"/>
        <v>0.15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473243</v>
      </c>
      <c r="D7" s="24">
        <v>46</v>
      </c>
      <c r="E7" s="24">
        <v>1</v>
      </c>
      <c r="F7" s="24">
        <v>0</v>
      </c>
      <c r="G7" s="24">
        <v>1</v>
      </c>
      <c r="H7" s="24" t="s">
        <v>93</v>
      </c>
      <c r="I7" s="24" t="s">
        <v>94</v>
      </c>
      <c r="J7" s="24" t="s">
        <v>95</v>
      </c>
      <c r="K7" s="24" t="s">
        <v>96</v>
      </c>
      <c r="L7" s="24" t="s">
        <v>97</v>
      </c>
      <c r="M7" s="24" t="s">
        <v>98</v>
      </c>
      <c r="N7" s="25" t="s">
        <v>99</v>
      </c>
      <c r="O7" s="25">
        <v>93.28</v>
      </c>
      <c r="P7" s="25">
        <v>99.98</v>
      </c>
      <c r="Q7" s="25">
        <v>3304</v>
      </c>
      <c r="R7" s="25">
        <v>42289</v>
      </c>
      <c r="S7" s="25">
        <v>35.28</v>
      </c>
      <c r="T7" s="25">
        <v>1198.67</v>
      </c>
      <c r="U7" s="25">
        <v>42336</v>
      </c>
      <c r="V7" s="25">
        <v>35.28</v>
      </c>
      <c r="W7" s="25">
        <v>1200</v>
      </c>
      <c r="X7" s="25">
        <v>103.62</v>
      </c>
      <c r="Y7" s="25">
        <v>115.9</v>
      </c>
      <c r="Z7" s="25">
        <v>114.23</v>
      </c>
      <c r="AA7" s="25">
        <v>109.69</v>
      </c>
      <c r="AB7" s="25">
        <v>103.99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749.02</v>
      </c>
      <c r="AU7" s="25">
        <v>788.49</v>
      </c>
      <c r="AV7" s="25">
        <v>774.29</v>
      </c>
      <c r="AW7" s="25">
        <v>844.49</v>
      </c>
      <c r="AX7" s="25">
        <v>479.24</v>
      </c>
      <c r="AY7" s="25">
        <v>327.77</v>
      </c>
      <c r="AZ7" s="25">
        <v>338.02</v>
      </c>
      <c r="BA7" s="25">
        <v>345.94</v>
      </c>
      <c r="BB7" s="25">
        <v>329.7</v>
      </c>
      <c r="BC7" s="25">
        <v>319.99</v>
      </c>
      <c r="BD7" s="25">
        <v>239.69</v>
      </c>
      <c r="BE7" s="25">
        <v>1.23</v>
      </c>
      <c r="BF7" s="25">
        <v>2.0299999999999998</v>
      </c>
      <c r="BG7" s="25">
        <v>2.59</v>
      </c>
      <c r="BH7" s="25">
        <v>4.1500000000000004</v>
      </c>
      <c r="BI7" s="25">
        <v>3.58</v>
      </c>
      <c r="BJ7" s="25">
        <v>397.1</v>
      </c>
      <c r="BK7" s="25">
        <v>379.91</v>
      </c>
      <c r="BL7" s="25">
        <v>386.61</v>
      </c>
      <c r="BM7" s="25">
        <v>381.56</v>
      </c>
      <c r="BN7" s="25">
        <v>365.55</v>
      </c>
      <c r="BO7" s="25">
        <v>264.86</v>
      </c>
      <c r="BP7" s="25">
        <v>102.9</v>
      </c>
      <c r="BQ7" s="25">
        <v>110.84</v>
      </c>
      <c r="BR7" s="25">
        <v>98.48</v>
      </c>
      <c r="BS7" s="25">
        <v>87.98</v>
      </c>
      <c r="BT7" s="25">
        <v>96.75</v>
      </c>
      <c r="BU7" s="25">
        <v>95.79</v>
      </c>
      <c r="BV7" s="25">
        <v>98.3</v>
      </c>
      <c r="BW7" s="25">
        <v>93.82</v>
      </c>
      <c r="BX7" s="25">
        <v>95.04</v>
      </c>
      <c r="BY7" s="25">
        <v>95.42</v>
      </c>
      <c r="BZ7" s="25">
        <v>97.59</v>
      </c>
      <c r="CA7" s="25">
        <v>164.19</v>
      </c>
      <c r="CB7" s="25">
        <v>158.54</v>
      </c>
      <c r="CC7" s="25">
        <v>161.87</v>
      </c>
      <c r="CD7" s="25">
        <v>168.65</v>
      </c>
      <c r="CE7" s="25">
        <v>176.76</v>
      </c>
      <c r="CF7" s="25">
        <v>171.13</v>
      </c>
      <c r="CG7" s="25">
        <v>173.7</v>
      </c>
      <c r="CH7" s="25">
        <v>178.94</v>
      </c>
      <c r="CI7" s="25">
        <v>180.19</v>
      </c>
      <c r="CJ7" s="25">
        <v>184.25</v>
      </c>
      <c r="CK7" s="25">
        <v>181.66</v>
      </c>
      <c r="CL7" s="25">
        <v>78.63</v>
      </c>
      <c r="CM7" s="25">
        <v>79.25</v>
      </c>
      <c r="CN7" s="25">
        <v>81.099999999999994</v>
      </c>
      <c r="CO7" s="25">
        <v>82.24</v>
      </c>
      <c r="CP7" s="25">
        <v>83.28</v>
      </c>
      <c r="CQ7" s="25">
        <v>60.12</v>
      </c>
      <c r="CR7" s="25">
        <v>60.34</v>
      </c>
      <c r="CS7" s="25">
        <v>59.54</v>
      </c>
      <c r="CT7" s="25">
        <v>59.26</v>
      </c>
      <c r="CU7" s="25">
        <v>60.44</v>
      </c>
      <c r="CV7" s="25">
        <v>60.21</v>
      </c>
      <c r="CW7" s="25">
        <v>94.38</v>
      </c>
      <c r="CX7" s="25">
        <v>95.21</v>
      </c>
      <c r="CY7" s="25">
        <v>94.68</v>
      </c>
      <c r="CZ7" s="25">
        <v>93.7</v>
      </c>
      <c r="DA7" s="25">
        <v>93.25</v>
      </c>
      <c r="DB7" s="25">
        <v>84.24</v>
      </c>
      <c r="DC7" s="25">
        <v>84.19</v>
      </c>
      <c r="DD7" s="25">
        <v>83.93</v>
      </c>
      <c r="DE7" s="25">
        <v>83.84</v>
      </c>
      <c r="DF7" s="25">
        <v>83.39</v>
      </c>
      <c r="DG7" s="25">
        <v>89.21</v>
      </c>
      <c r="DH7" s="25">
        <v>51</v>
      </c>
      <c r="DI7" s="25">
        <v>51.36</v>
      </c>
      <c r="DJ7" s="25">
        <v>51.53</v>
      </c>
      <c r="DK7" s="25">
        <v>50.88</v>
      </c>
      <c r="DL7" s="25">
        <v>50.48</v>
      </c>
      <c r="DM7" s="25">
        <v>48.83</v>
      </c>
      <c r="DN7" s="25">
        <v>49.96</v>
      </c>
      <c r="DO7" s="25">
        <v>50.82</v>
      </c>
      <c r="DP7" s="25">
        <v>51.82</v>
      </c>
      <c r="DQ7" s="25">
        <v>52.53</v>
      </c>
      <c r="DR7" s="25">
        <v>52.41</v>
      </c>
      <c r="DS7" s="25">
        <v>27.04</v>
      </c>
      <c r="DT7" s="25">
        <v>29.96</v>
      </c>
      <c r="DU7" s="25">
        <v>32.28</v>
      </c>
      <c r="DV7" s="25">
        <v>34.14</v>
      </c>
      <c r="DW7" s="25">
        <v>36.76</v>
      </c>
      <c r="DX7" s="25">
        <v>18.18</v>
      </c>
      <c r="DY7" s="25">
        <v>19.32</v>
      </c>
      <c r="DZ7" s="25">
        <v>21.16</v>
      </c>
      <c r="EA7" s="25">
        <v>22.72</v>
      </c>
      <c r="EB7" s="25">
        <v>24.16</v>
      </c>
      <c r="EC7" s="25">
        <v>26.78</v>
      </c>
      <c r="ED7" s="25">
        <v>0.16</v>
      </c>
      <c r="EE7" s="25">
        <v>0.21</v>
      </c>
      <c r="EF7" s="25">
        <v>0.47</v>
      </c>
      <c r="EG7" s="25">
        <v>0.25</v>
      </c>
      <c r="EH7" s="25">
        <v>0.15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2026-01-26T10:12:05Z</cp:lastPrinted>
  <dcterms:created xsi:type="dcterms:W3CDTF">2025-12-12T09:25:44Z</dcterms:created>
  <dcterms:modified xsi:type="dcterms:W3CDTF">2026-01-26T10:12:33Z</dcterms:modified>
  <cp:category/>
</cp:coreProperties>
</file>