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emf" ContentType="image/x-emf"/>
  <Default Extension="rels" ContentType="application/vnd.openxmlformats-package.relationships+xml"/>
  <Default Extension="xml" ContentType="application/xml"/>
  <Default Extension="vml" ContentType="application/vnd.openxmlformats-officedocument.vmlDrawin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drawings/drawing11.xml" ContentType="application/vnd.openxmlformats-officedocument.drawing+xml"/>
  <Override PartName="/xl/drawings/drawing12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/>
  <mc:AlternateContent xmlns:mc="http://schemas.openxmlformats.org/markup-compatibility/2006">
    <mc:Choice Requires="x15">
      <x15ac:absPath xmlns:x15ac="http://schemas.microsoft.com/office/spreadsheetml/2010/11/ac" url="\\172.0.100.98\情報政策係\【⑭統計】\09読谷村統計書\R5       読谷村統計書発刊一件\07.ホームページ掲載用\Excel\"/>
    </mc:Choice>
  </mc:AlternateContent>
  <bookViews>
    <workbookView xWindow="0" yWindow="0" windowWidth="23880" windowHeight="6540"/>
  </bookViews>
  <sheets>
    <sheet name="目次" sheetId="18" r:id="rId1"/>
    <sheet name="1" sheetId="15" r:id="rId2"/>
    <sheet name="2-3" sheetId="2" r:id="rId3"/>
    <sheet name="4" sheetId="3" r:id="rId4"/>
    <sheet name="5" sheetId="4" r:id="rId5"/>
    <sheet name="6" sheetId="5" r:id="rId6"/>
    <sheet name="7 " sheetId="6" r:id="rId7"/>
    <sheet name="8" sheetId="7" r:id="rId8"/>
    <sheet name="9" sheetId="8" r:id="rId9"/>
    <sheet name="10 " sheetId="16" r:id="rId10"/>
    <sheet name="11" sheetId="17" r:id="rId11"/>
    <sheet name="12" sheetId="10" r:id="rId12"/>
    <sheet name="13" sheetId="12" r:id="rId13"/>
    <sheet name="14 " sheetId="13" r:id="rId14"/>
    <sheet name="15" sheetId="14" r:id="rId15"/>
  </sheets>
  <definedNames>
    <definedName name="_xlnm.Print_Area" localSheetId="1">'1'!$A$1:$L$60</definedName>
    <definedName name="_xlnm.Print_Area" localSheetId="9">'10 '!$A$1:$H$32</definedName>
    <definedName name="_xlnm.Print_Area" localSheetId="10">'11'!$A$1:$L$34</definedName>
    <definedName name="_xlnm.Print_Area" localSheetId="11">'12'!$A$1:$U$44</definedName>
    <definedName name="_xlnm.Print_Area" localSheetId="12">'13'!$A$1:$G$30</definedName>
    <definedName name="_xlnm.Print_Area" localSheetId="13">'14 '!$A$1:$S$32</definedName>
    <definedName name="_xlnm.Print_Area" localSheetId="14">'15'!$A$1:$G$28</definedName>
    <definedName name="_xlnm.Print_Area" localSheetId="2">'2-3'!$A$2:$J$56</definedName>
    <definedName name="_xlnm.Print_Area" localSheetId="3">'4'!$A$1:$I$39</definedName>
    <definedName name="_xlnm.Print_Area" localSheetId="4">'5'!$A$1:$M$26</definedName>
    <definedName name="_xlnm.Print_Area" localSheetId="5">'6'!$A$1:$K$25</definedName>
    <definedName name="_xlnm.Print_Area" localSheetId="6">'7 '!$A$1:$J$31</definedName>
    <definedName name="_xlnm.Print_Area" localSheetId="7">'8'!$A$1:$O$29</definedName>
    <definedName name="_xlnm.Print_Area" localSheetId="8">'9'!$A$1:$X$27</definedName>
  </definedNames>
  <calcPr calcId="152511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</xcalcf:calcFeatures>
    </ext>
  </extLst>
</workbook>
</file>

<file path=xl/calcChain.xml><?xml version="1.0" encoding="utf-8"?>
<calcChain xmlns="http://schemas.openxmlformats.org/spreadsheetml/2006/main">
  <c r="F27" i="14" l="1"/>
  <c r="E27" i="14"/>
  <c r="G26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5" i="14"/>
  <c r="G4" i="14"/>
  <c r="G27" i="14" s="1"/>
  <c r="S31" i="13"/>
  <c r="R31" i="13"/>
  <c r="Q31" i="13"/>
  <c r="P31" i="13"/>
  <c r="O31" i="13"/>
  <c r="I31" i="13"/>
  <c r="H31" i="13"/>
  <c r="G31" i="13"/>
  <c r="F31" i="13"/>
  <c r="E31" i="13"/>
  <c r="D31" i="13"/>
  <c r="C31" i="13"/>
  <c r="B31" i="13"/>
  <c r="D16" i="12"/>
  <c r="D15" i="12"/>
  <c r="D14" i="12"/>
  <c r="D13" i="12"/>
  <c r="D12" i="12"/>
  <c r="D11" i="12"/>
  <c r="D10" i="12"/>
  <c r="D9" i="12"/>
  <c r="D8" i="12"/>
  <c r="D7" i="12"/>
  <c r="U62" i="10"/>
  <c r="T62" i="10"/>
  <c r="S62" i="10"/>
  <c r="R62" i="10"/>
  <c r="Q62" i="10"/>
  <c r="P62" i="10"/>
  <c r="O62" i="10"/>
  <c r="N62" i="10"/>
  <c r="M62" i="10"/>
  <c r="L62" i="10"/>
  <c r="K62" i="10"/>
  <c r="J62" i="10"/>
  <c r="I62" i="10"/>
  <c r="H62" i="10"/>
  <c r="G62" i="10"/>
  <c r="F62" i="10"/>
  <c r="E62" i="10"/>
  <c r="D62" i="10"/>
  <c r="C62" i="10"/>
  <c r="B62" i="10"/>
  <c r="U61" i="10"/>
  <c r="T61" i="10"/>
  <c r="S61" i="10"/>
  <c r="R61" i="10"/>
  <c r="Q61" i="10"/>
  <c r="P61" i="10"/>
  <c r="O61" i="10"/>
  <c r="N61" i="10"/>
  <c r="M61" i="10"/>
  <c r="L61" i="10"/>
  <c r="K61" i="10"/>
  <c r="J61" i="10"/>
  <c r="I61" i="10"/>
  <c r="H61" i="10"/>
  <c r="G61" i="10"/>
  <c r="F61" i="10"/>
  <c r="E61" i="10"/>
  <c r="D61" i="10"/>
  <c r="C61" i="10"/>
  <c r="B61" i="10"/>
  <c r="U60" i="10"/>
  <c r="T60" i="10"/>
  <c r="S60" i="10"/>
  <c r="R60" i="10"/>
  <c r="Q60" i="10"/>
  <c r="P60" i="10"/>
  <c r="O60" i="10"/>
  <c r="N60" i="10"/>
  <c r="M60" i="10"/>
  <c r="L60" i="10"/>
  <c r="K60" i="10"/>
  <c r="J60" i="10"/>
  <c r="I60" i="10"/>
  <c r="H60" i="10"/>
  <c r="G60" i="10"/>
  <c r="F60" i="10"/>
  <c r="E60" i="10"/>
  <c r="D60" i="10"/>
  <c r="C60" i="10"/>
  <c r="B60" i="10"/>
  <c r="U59" i="10"/>
  <c r="T59" i="10"/>
  <c r="S59" i="10"/>
  <c r="R59" i="10"/>
  <c r="Q59" i="10"/>
  <c r="P59" i="10"/>
  <c r="O59" i="10"/>
  <c r="N59" i="10"/>
  <c r="M59" i="10"/>
  <c r="L59" i="10"/>
  <c r="K59" i="10"/>
  <c r="J59" i="10"/>
  <c r="I59" i="10"/>
  <c r="H59" i="10"/>
  <c r="G59" i="10"/>
  <c r="F59" i="10"/>
  <c r="E59" i="10"/>
  <c r="D59" i="10"/>
  <c r="C59" i="10"/>
  <c r="B59" i="10"/>
  <c r="U58" i="10"/>
  <c r="T58" i="10"/>
  <c r="S58" i="10"/>
  <c r="R58" i="10"/>
  <c r="Q58" i="10"/>
  <c r="P58" i="10"/>
  <c r="O58" i="10"/>
  <c r="N58" i="10"/>
  <c r="M58" i="10"/>
  <c r="L58" i="10"/>
  <c r="K58" i="10"/>
  <c r="J58" i="10"/>
  <c r="I58" i="10"/>
  <c r="H58" i="10"/>
  <c r="G58" i="10"/>
  <c r="F58" i="10"/>
  <c r="E58" i="10"/>
  <c r="D58" i="10"/>
  <c r="C58" i="10"/>
  <c r="B58" i="10"/>
  <c r="U57" i="10"/>
  <c r="T57" i="10"/>
  <c r="S57" i="10"/>
  <c r="R57" i="10"/>
  <c r="Q57" i="10"/>
  <c r="P57" i="10"/>
  <c r="O57" i="10"/>
  <c r="N57" i="10"/>
  <c r="M57" i="10"/>
  <c r="L57" i="10"/>
  <c r="K57" i="10"/>
  <c r="J57" i="10"/>
  <c r="I57" i="10"/>
  <c r="H57" i="10"/>
  <c r="G57" i="10"/>
  <c r="F57" i="10"/>
  <c r="E57" i="10"/>
  <c r="D57" i="10"/>
  <c r="C57" i="10"/>
  <c r="B57" i="10"/>
  <c r="U56" i="10"/>
  <c r="T56" i="10"/>
  <c r="S56" i="10"/>
  <c r="R56" i="10"/>
  <c r="Q56" i="10"/>
  <c r="P56" i="10"/>
  <c r="O56" i="10"/>
  <c r="N56" i="10"/>
  <c r="M56" i="10"/>
  <c r="L56" i="10"/>
  <c r="K56" i="10"/>
  <c r="J56" i="10"/>
  <c r="I56" i="10"/>
  <c r="H56" i="10"/>
  <c r="G56" i="10"/>
  <c r="F56" i="10"/>
  <c r="E56" i="10"/>
  <c r="D56" i="10"/>
  <c r="C56" i="10"/>
  <c r="B56" i="10"/>
  <c r="U55" i="10"/>
  <c r="T55" i="10"/>
  <c r="S55" i="10"/>
  <c r="R55" i="10"/>
  <c r="Q55" i="10"/>
  <c r="P55" i="10"/>
  <c r="O55" i="10"/>
  <c r="N55" i="10"/>
  <c r="M55" i="10"/>
  <c r="L55" i="10"/>
  <c r="K55" i="10"/>
  <c r="J55" i="10"/>
  <c r="I55" i="10"/>
  <c r="H55" i="10"/>
  <c r="G55" i="10"/>
  <c r="F55" i="10"/>
  <c r="E55" i="10"/>
  <c r="D55" i="10"/>
  <c r="C55" i="10"/>
  <c r="B55" i="10"/>
  <c r="U54" i="10"/>
  <c r="T54" i="10"/>
  <c r="S54" i="10"/>
  <c r="R54" i="10"/>
  <c r="Q54" i="10"/>
  <c r="P54" i="10"/>
  <c r="O54" i="10"/>
  <c r="N54" i="10"/>
  <c r="M54" i="10"/>
  <c r="L54" i="10"/>
  <c r="K54" i="10"/>
  <c r="J54" i="10"/>
  <c r="I54" i="10"/>
  <c r="H54" i="10"/>
  <c r="G54" i="10"/>
  <c r="F54" i="10"/>
  <c r="E54" i="10"/>
  <c r="D54" i="10"/>
  <c r="C54" i="10"/>
  <c r="B54" i="10"/>
  <c r="U53" i="10"/>
  <c r="T53" i="10"/>
  <c r="S53" i="10"/>
  <c r="R53" i="10"/>
  <c r="Q53" i="10"/>
  <c r="P53" i="10"/>
  <c r="O53" i="10"/>
  <c r="N53" i="10"/>
  <c r="M53" i="10"/>
  <c r="L53" i="10"/>
  <c r="K53" i="10"/>
  <c r="J53" i="10"/>
  <c r="I53" i="10"/>
  <c r="H53" i="10"/>
  <c r="G53" i="10"/>
  <c r="F53" i="10"/>
  <c r="E53" i="10"/>
  <c r="D53" i="10"/>
  <c r="C53" i="10"/>
  <c r="B53" i="10"/>
  <c r="B28" i="10"/>
  <c r="B27" i="10"/>
  <c r="B26" i="10"/>
  <c r="B25" i="10"/>
  <c r="B24" i="10"/>
  <c r="B8" i="10"/>
  <c r="K17" i="17"/>
  <c r="H17" i="17"/>
  <c r="E17" i="17"/>
  <c r="K16" i="17"/>
  <c r="H16" i="17"/>
  <c r="E16" i="17"/>
  <c r="K15" i="17"/>
  <c r="H15" i="17"/>
  <c r="E15" i="17"/>
  <c r="K14" i="17"/>
  <c r="H14" i="17"/>
  <c r="E14" i="17"/>
  <c r="K13" i="17"/>
  <c r="H13" i="17"/>
  <c r="E13" i="17"/>
  <c r="K12" i="17"/>
  <c r="H12" i="17"/>
  <c r="E12" i="17"/>
  <c r="K11" i="17"/>
  <c r="H11" i="17"/>
  <c r="E11" i="17"/>
  <c r="K10" i="17"/>
  <c r="H10" i="17"/>
  <c r="E10" i="17"/>
  <c r="K9" i="17"/>
  <c r="H9" i="17"/>
  <c r="E9" i="17"/>
  <c r="K8" i="17"/>
  <c r="H8" i="17"/>
  <c r="E8" i="17"/>
  <c r="K7" i="17"/>
  <c r="H7" i="17"/>
  <c r="E7" i="17"/>
  <c r="B14" i="16"/>
  <c r="B13" i="16"/>
  <c r="B12" i="16"/>
  <c r="B11" i="16"/>
  <c r="B10" i="16"/>
  <c r="B9" i="16"/>
  <c r="B8" i="16"/>
  <c r="B7" i="16"/>
  <c r="B6" i="16"/>
  <c r="D21" i="8"/>
  <c r="C21" i="8"/>
  <c r="D20" i="8"/>
  <c r="C20" i="8"/>
  <c r="D19" i="8"/>
  <c r="C19" i="8"/>
  <c r="G9" i="6"/>
  <c r="C9" i="6"/>
  <c r="K23" i="5"/>
  <c r="G23" i="5"/>
  <c r="F23" i="5"/>
  <c r="E23" i="5"/>
  <c r="D23" i="5" s="1"/>
  <c r="J23" i="5" s="1"/>
  <c r="K22" i="5"/>
  <c r="G22" i="5"/>
  <c r="F22" i="5"/>
  <c r="E22" i="5"/>
  <c r="D22" i="5" s="1"/>
  <c r="J22" i="5" s="1"/>
  <c r="K21" i="5"/>
  <c r="G21" i="5"/>
  <c r="F21" i="5"/>
  <c r="E21" i="5"/>
  <c r="D21" i="5" s="1"/>
  <c r="J21" i="5" s="1"/>
  <c r="K20" i="5"/>
  <c r="G20" i="5"/>
  <c r="F20" i="5"/>
  <c r="E20" i="5"/>
  <c r="D20" i="5" s="1"/>
  <c r="J20" i="5" s="1"/>
  <c r="K19" i="5"/>
  <c r="G19" i="5"/>
  <c r="F19" i="5"/>
  <c r="E19" i="5"/>
  <c r="D19" i="5" s="1"/>
  <c r="J19" i="5" s="1"/>
  <c r="K18" i="5"/>
  <c r="J18" i="5"/>
  <c r="D18" i="5"/>
  <c r="K17" i="5"/>
  <c r="J17" i="5"/>
  <c r="D17" i="5"/>
  <c r="K16" i="5"/>
  <c r="J16" i="5"/>
  <c r="D16" i="5"/>
  <c r="K15" i="5"/>
  <c r="J15" i="5"/>
  <c r="D15" i="5"/>
  <c r="K14" i="5"/>
  <c r="J14" i="5"/>
  <c r="D14" i="5"/>
  <c r="J13" i="5"/>
  <c r="D13" i="5"/>
  <c r="J12" i="5"/>
  <c r="D12" i="5"/>
  <c r="J11" i="5"/>
  <c r="D11" i="5"/>
  <c r="J10" i="5"/>
  <c r="D10" i="5"/>
  <c r="J9" i="5"/>
  <c r="D9" i="5"/>
  <c r="J8" i="5"/>
  <c r="D8" i="5"/>
  <c r="J7" i="5"/>
  <c r="D7" i="5"/>
  <c r="J6" i="5"/>
  <c r="D6" i="5"/>
  <c r="L23" i="4"/>
  <c r="K23" i="4"/>
  <c r="J23" i="4"/>
  <c r="L22" i="4"/>
  <c r="K22" i="4"/>
  <c r="J22" i="4"/>
  <c r="L21" i="4"/>
  <c r="K21" i="4"/>
  <c r="J21" i="4"/>
  <c r="L20" i="4"/>
  <c r="K20" i="4"/>
  <c r="J20" i="4"/>
  <c r="L19" i="4"/>
  <c r="K19" i="4"/>
  <c r="J19" i="4"/>
  <c r="L18" i="4"/>
  <c r="K18" i="4"/>
  <c r="J18" i="4"/>
  <c r="L17" i="4"/>
  <c r="K17" i="4"/>
  <c r="J17" i="4"/>
  <c r="L16" i="4"/>
  <c r="K16" i="4"/>
  <c r="J16" i="4"/>
  <c r="L15" i="4"/>
  <c r="K15" i="4"/>
  <c r="J15" i="4"/>
  <c r="L14" i="4"/>
  <c r="K14" i="4"/>
  <c r="J14" i="4"/>
  <c r="L13" i="4"/>
  <c r="K13" i="4"/>
  <c r="J13" i="4"/>
  <c r="L12" i="4"/>
  <c r="K12" i="4"/>
  <c r="J12" i="4"/>
  <c r="L11" i="4"/>
  <c r="K11" i="4"/>
  <c r="J11" i="4"/>
  <c r="L10" i="4"/>
  <c r="K10" i="4"/>
  <c r="J10" i="4"/>
  <c r="L9" i="4"/>
  <c r="K9" i="4"/>
  <c r="J9" i="4"/>
  <c r="L8" i="4"/>
  <c r="K8" i="4"/>
  <c r="J8" i="4"/>
  <c r="L7" i="4"/>
  <c r="K7" i="4"/>
  <c r="J7" i="4"/>
  <c r="L6" i="4"/>
  <c r="K6" i="4"/>
  <c r="J6" i="4"/>
  <c r="H38" i="3"/>
  <c r="G38" i="3"/>
  <c r="H37" i="3"/>
  <c r="G37" i="3"/>
  <c r="H36" i="3"/>
  <c r="G36" i="3"/>
  <c r="H35" i="3"/>
  <c r="G35" i="3"/>
  <c r="H34" i="3"/>
  <c r="G34" i="3"/>
  <c r="H33" i="3"/>
  <c r="G33" i="3"/>
  <c r="H32" i="3"/>
  <c r="G32" i="3"/>
  <c r="H31" i="3"/>
  <c r="G31" i="3"/>
  <c r="H30" i="3"/>
  <c r="G30" i="3"/>
  <c r="H29" i="3"/>
  <c r="G29" i="3"/>
  <c r="I28" i="3"/>
  <c r="H28" i="3"/>
  <c r="G28" i="3"/>
  <c r="K27" i="3"/>
  <c r="I27" i="3"/>
  <c r="H27" i="3"/>
  <c r="G27" i="3"/>
  <c r="I26" i="3"/>
  <c r="H26" i="3"/>
  <c r="G26" i="3"/>
  <c r="I25" i="3"/>
  <c r="H25" i="3"/>
  <c r="G25" i="3"/>
  <c r="I24" i="3"/>
  <c r="H24" i="3"/>
  <c r="G24" i="3"/>
  <c r="I23" i="3"/>
  <c r="H23" i="3"/>
  <c r="G23" i="3"/>
  <c r="I22" i="3"/>
  <c r="H22" i="3"/>
  <c r="G22" i="3"/>
  <c r="I21" i="3"/>
  <c r="H21" i="3"/>
  <c r="G21" i="3"/>
  <c r="AD54" i="2"/>
  <c r="AC54" i="2"/>
  <c r="AA54" i="2"/>
  <c r="Y54" i="2"/>
  <c r="W54" i="2"/>
  <c r="U54" i="2"/>
  <c r="S54" i="2"/>
  <c r="Q54" i="2"/>
  <c r="O54" i="2"/>
  <c r="M54" i="2"/>
  <c r="J54" i="2"/>
  <c r="D54" i="2"/>
  <c r="AD53" i="2"/>
  <c r="AC53" i="2"/>
  <c r="AA53" i="2"/>
  <c r="Y53" i="2"/>
  <c r="W53" i="2"/>
  <c r="U53" i="2"/>
  <c r="S53" i="2"/>
  <c r="Q53" i="2"/>
  <c r="O53" i="2"/>
  <c r="M53" i="2"/>
  <c r="J53" i="2"/>
  <c r="D53" i="2"/>
  <c r="AD52" i="2"/>
  <c r="AC52" i="2"/>
  <c r="AA52" i="2"/>
  <c r="Y52" i="2"/>
  <c r="W52" i="2"/>
  <c r="U52" i="2"/>
  <c r="S52" i="2"/>
  <c r="Q52" i="2"/>
  <c r="O52" i="2"/>
  <c r="M52" i="2"/>
  <c r="J52" i="2"/>
  <c r="D52" i="2"/>
  <c r="AD51" i="2"/>
  <c r="AC51" i="2"/>
  <c r="AA51" i="2"/>
  <c r="Y51" i="2"/>
  <c r="W51" i="2"/>
  <c r="U51" i="2"/>
  <c r="S51" i="2"/>
  <c r="Q51" i="2"/>
  <c r="O51" i="2"/>
  <c r="M51" i="2"/>
  <c r="J51" i="2"/>
  <c r="D51" i="2"/>
  <c r="AD50" i="2"/>
  <c r="AC50" i="2"/>
  <c r="AA50" i="2"/>
  <c r="Y50" i="2"/>
  <c r="W50" i="2"/>
  <c r="U50" i="2"/>
  <c r="S50" i="2"/>
  <c r="Q50" i="2"/>
  <c r="O50" i="2"/>
  <c r="M50" i="2"/>
  <c r="J50" i="2"/>
  <c r="D50" i="2"/>
  <c r="AD49" i="2"/>
  <c r="AC49" i="2"/>
  <c r="AA49" i="2"/>
  <c r="Y49" i="2"/>
  <c r="W49" i="2"/>
  <c r="U49" i="2"/>
  <c r="S49" i="2"/>
  <c r="Q49" i="2"/>
  <c r="O49" i="2"/>
  <c r="M49" i="2"/>
  <c r="AD48" i="2"/>
  <c r="AC48" i="2"/>
  <c r="AA48" i="2"/>
  <c r="Y48" i="2"/>
  <c r="W48" i="2"/>
  <c r="U48" i="2"/>
  <c r="S48" i="2"/>
  <c r="Q48" i="2"/>
  <c r="O48" i="2"/>
  <c r="M48" i="2"/>
  <c r="AD47" i="2"/>
  <c r="AC47" i="2"/>
  <c r="AA47" i="2"/>
  <c r="Y47" i="2"/>
  <c r="W47" i="2"/>
  <c r="U47" i="2"/>
  <c r="S47" i="2"/>
  <c r="Q47" i="2"/>
  <c r="O47" i="2"/>
  <c r="M47" i="2"/>
  <c r="AD46" i="2"/>
  <c r="AC46" i="2"/>
  <c r="AA46" i="2"/>
  <c r="Y46" i="2"/>
  <c r="W46" i="2"/>
  <c r="U46" i="2"/>
  <c r="S46" i="2"/>
  <c r="Q46" i="2"/>
  <c r="O46" i="2"/>
  <c r="M46" i="2"/>
  <c r="AD45" i="2"/>
  <c r="AC45" i="2"/>
  <c r="AA45" i="2"/>
  <c r="Y45" i="2"/>
  <c r="W45" i="2"/>
  <c r="U45" i="2"/>
  <c r="S45" i="2"/>
  <c r="Q45" i="2"/>
  <c r="O45" i="2"/>
  <c r="M45" i="2"/>
  <c r="AD27" i="2"/>
  <c r="AC27" i="2"/>
  <c r="AA27" i="2"/>
  <c r="Y27" i="2"/>
  <c r="W27" i="2"/>
  <c r="U27" i="2"/>
  <c r="S27" i="2"/>
  <c r="Q27" i="2"/>
  <c r="O27" i="2"/>
  <c r="M27" i="2"/>
  <c r="J27" i="2"/>
  <c r="D27" i="2"/>
  <c r="AD26" i="2"/>
  <c r="AC26" i="2"/>
  <c r="AA26" i="2"/>
  <c r="Y26" i="2"/>
  <c r="W26" i="2"/>
  <c r="U26" i="2"/>
  <c r="S26" i="2"/>
  <c r="Q26" i="2"/>
  <c r="O26" i="2"/>
  <c r="M26" i="2"/>
  <c r="J26" i="2"/>
  <c r="D26" i="2"/>
  <c r="AD25" i="2"/>
  <c r="AC25" i="2"/>
  <c r="AA25" i="2"/>
  <c r="Y25" i="2"/>
  <c r="W25" i="2"/>
  <c r="U25" i="2"/>
  <c r="S25" i="2"/>
  <c r="Q25" i="2"/>
  <c r="O25" i="2"/>
  <c r="M25" i="2"/>
  <c r="J25" i="2"/>
  <c r="D25" i="2"/>
  <c r="AD24" i="2"/>
  <c r="AC24" i="2"/>
  <c r="AA24" i="2"/>
  <c r="Y24" i="2"/>
  <c r="W24" i="2"/>
  <c r="U24" i="2"/>
  <c r="S24" i="2"/>
  <c r="Q24" i="2"/>
  <c r="O24" i="2"/>
  <c r="M24" i="2"/>
  <c r="J24" i="2"/>
  <c r="D24" i="2"/>
  <c r="AD23" i="2"/>
  <c r="AC23" i="2"/>
  <c r="AA23" i="2"/>
  <c r="Y23" i="2"/>
  <c r="W23" i="2"/>
  <c r="U23" i="2"/>
  <c r="S23" i="2"/>
  <c r="Q23" i="2"/>
  <c r="O23" i="2"/>
  <c r="M23" i="2"/>
  <c r="J23" i="2"/>
  <c r="D23" i="2"/>
  <c r="AD22" i="2"/>
  <c r="AC22" i="2"/>
  <c r="AA22" i="2"/>
  <c r="Y22" i="2"/>
  <c r="W22" i="2"/>
  <c r="U22" i="2"/>
  <c r="S22" i="2"/>
  <c r="Q22" i="2"/>
  <c r="O22" i="2"/>
  <c r="M22" i="2"/>
  <c r="AD21" i="2"/>
  <c r="AC21" i="2"/>
  <c r="AA21" i="2"/>
  <c r="Y21" i="2"/>
  <c r="W21" i="2"/>
  <c r="U21" i="2"/>
  <c r="S21" i="2"/>
  <c r="Q21" i="2"/>
  <c r="O21" i="2"/>
  <c r="M21" i="2"/>
  <c r="AD20" i="2"/>
  <c r="AC20" i="2"/>
  <c r="AA20" i="2"/>
  <c r="Y20" i="2"/>
  <c r="W20" i="2"/>
  <c r="U20" i="2"/>
  <c r="S20" i="2"/>
  <c r="Q20" i="2"/>
  <c r="O20" i="2"/>
  <c r="M20" i="2"/>
  <c r="AD19" i="2"/>
  <c r="AC19" i="2"/>
  <c r="AA19" i="2"/>
  <c r="Y19" i="2"/>
  <c r="W19" i="2"/>
  <c r="U19" i="2"/>
  <c r="S19" i="2"/>
  <c r="Q19" i="2"/>
  <c r="O19" i="2"/>
  <c r="M19" i="2"/>
  <c r="AD18" i="2"/>
  <c r="AC18" i="2"/>
  <c r="AA18" i="2"/>
  <c r="Y18" i="2"/>
  <c r="W18" i="2"/>
  <c r="U18" i="2"/>
  <c r="S18" i="2"/>
  <c r="Q18" i="2"/>
  <c r="O18" i="2"/>
  <c r="M18" i="2"/>
  <c r="D17" i="2"/>
  <c r="D16" i="2"/>
  <c r="D15" i="2"/>
  <c r="D14" i="2"/>
  <c r="D13" i="2"/>
  <c r="D12" i="2"/>
  <c r="D11" i="2"/>
  <c r="D10" i="2"/>
  <c r="D9" i="2"/>
  <c r="D8" i="2"/>
  <c r="D7" i="2"/>
  <c r="C59" i="15"/>
  <c r="C58" i="15"/>
  <c r="E52" i="15"/>
  <c r="D52" i="15" s="1"/>
  <c r="L51" i="15"/>
  <c r="E51" i="15"/>
  <c r="D51" i="15"/>
  <c r="E50" i="15"/>
  <c r="D50" i="15"/>
  <c r="L49" i="15"/>
  <c r="E49" i="15"/>
  <c r="D49" i="15" s="1"/>
  <c r="E48" i="15"/>
  <c r="D48" i="15" s="1"/>
  <c r="L47" i="15"/>
  <c r="E47" i="15"/>
  <c r="D47" i="15"/>
  <c r="E46" i="15"/>
  <c r="D46" i="15"/>
  <c r="L45" i="15"/>
  <c r="E45" i="15"/>
  <c r="D45" i="15" s="1"/>
  <c r="E44" i="15"/>
  <c r="D44" i="15" s="1"/>
  <c r="L43" i="15"/>
  <c r="E43" i="15"/>
  <c r="D43" i="15"/>
  <c r="E42" i="15"/>
  <c r="D42" i="15"/>
  <c r="L41" i="15"/>
  <c r="E41" i="15"/>
  <c r="D41" i="15" s="1"/>
  <c r="E40" i="15"/>
  <c r="D40" i="15" s="1"/>
  <c r="L39" i="15"/>
  <c r="E39" i="15"/>
  <c r="D39" i="15"/>
  <c r="E38" i="15"/>
  <c r="D38" i="15"/>
  <c r="L37" i="15"/>
  <c r="E37" i="15"/>
  <c r="D37" i="15" s="1"/>
  <c r="E36" i="15"/>
  <c r="D36" i="15" s="1"/>
  <c r="L35" i="15"/>
  <c r="E35" i="15"/>
  <c r="D35" i="15"/>
  <c r="E34" i="15"/>
  <c r="D34" i="15"/>
  <c r="L33" i="15"/>
  <c r="E33" i="15"/>
  <c r="D33" i="15" s="1"/>
  <c r="L31" i="15"/>
  <c r="E30" i="15"/>
  <c r="L29" i="15"/>
  <c r="E29" i="15"/>
  <c r="E28" i="15"/>
  <c r="L27" i="15"/>
  <c r="E27" i="15"/>
  <c r="E26" i="15"/>
  <c r="L25" i="15"/>
  <c r="E25" i="15"/>
  <c r="E24" i="15"/>
  <c r="L23" i="15"/>
  <c r="E23" i="15"/>
  <c r="E22" i="15"/>
  <c r="L21" i="15"/>
  <c r="E21" i="15"/>
  <c r="L19" i="15"/>
  <c r="E19" i="15"/>
  <c r="L17" i="15"/>
  <c r="E17" i="15"/>
  <c r="L15" i="15"/>
  <c r="E15" i="15"/>
  <c r="L13" i="15"/>
  <c r="E13" i="15"/>
  <c r="E12" i="15"/>
  <c r="L11" i="15"/>
  <c r="E11" i="15"/>
</calcChain>
</file>

<file path=xl/sharedStrings.xml><?xml version="1.0" encoding="utf-8"?>
<sst xmlns="http://schemas.openxmlformats.org/spreadsheetml/2006/main" count="724" uniqueCount="389">
  <si>
    <t>８　福祉・保険及び老人医療</t>
    <rPh sb="5" eb="7">
      <t>ホケン</t>
    </rPh>
    <rPh sb="7" eb="8">
      <t>オヨ</t>
    </rPh>
    <rPh sb="9" eb="11">
      <t>ロウジン</t>
    </rPh>
    <rPh sb="11" eb="13">
      <t>イリョウ</t>
    </rPh>
    <phoneticPr fontId="3"/>
  </si>
  <si>
    <t>　　　　　　円（対前年度　　　　％）となっている。</t>
    <rPh sb="6" eb="7">
      <t>エン</t>
    </rPh>
    <rPh sb="8" eb="9">
      <t>タイ</t>
    </rPh>
    <rPh sb="9" eb="12">
      <t>ゼンネンド</t>
    </rPh>
    <phoneticPr fontId="23"/>
  </si>
  <si>
    <t xml:space="preserve">    </t>
  </si>
  <si>
    <t>◆　保育所</t>
  </si>
  <si>
    <t>世帯数</t>
  </si>
  <si>
    <t>収　　　容　　　人　　　員</t>
  </si>
  <si>
    <t>(1)　村内保育所職員数及び需要率の推移</t>
  </si>
  <si>
    <t>毎年4月1日現在</t>
  </si>
  <si>
    <t>平成10年度</t>
    <rPh sb="0" eb="2">
      <t>ヘイセイ</t>
    </rPh>
    <rPh sb="4" eb="6">
      <t>ネンド</t>
    </rPh>
    <phoneticPr fontId="3"/>
  </si>
  <si>
    <t>(13)　敬老交付金支給状況の推移</t>
  </si>
  <si>
    <t>　　国民健康保険は、船員保健、共済組合等の被保健に加入していない村民を</t>
    <rPh sb="2" eb="4">
      <t>コクミン</t>
    </rPh>
    <rPh sb="4" eb="6">
      <t>ケンコウ</t>
    </rPh>
    <rPh sb="6" eb="8">
      <t>ホケン</t>
    </rPh>
    <rPh sb="10" eb="11">
      <t>フネ</t>
    </rPh>
    <rPh sb="11" eb="12">
      <t>イイン</t>
    </rPh>
    <rPh sb="12" eb="14">
      <t>ホケン</t>
    </rPh>
    <rPh sb="15" eb="17">
      <t>キョウサイ</t>
    </rPh>
    <rPh sb="17" eb="19">
      <t>クミアイ</t>
    </rPh>
    <rPh sb="19" eb="20">
      <t>トウ</t>
    </rPh>
    <rPh sb="21" eb="22">
      <t>ヒ</t>
    </rPh>
    <rPh sb="22" eb="24">
      <t>ホケン</t>
    </rPh>
    <rPh sb="25" eb="27">
      <t>カニュウ</t>
    </rPh>
    <rPh sb="32" eb="34">
      <t>ソンミン</t>
    </rPh>
    <phoneticPr fontId="23"/>
  </si>
  <si>
    <t>入所率</t>
  </si>
  <si>
    <t>計</t>
  </si>
  <si>
    <t>保育所数</t>
  </si>
  <si>
    <t>定員</t>
    <rPh sb="0" eb="2">
      <t>テイイン</t>
    </rPh>
    <phoneticPr fontId="3"/>
  </si>
  <si>
    <t>言語障害</t>
  </si>
  <si>
    <t>収納額　　
（千円）</t>
  </si>
  <si>
    <t>単位：人</t>
    <rPh sb="3" eb="4">
      <t>ニン</t>
    </rPh>
    <phoneticPr fontId="23"/>
  </si>
  <si>
    <t>大添千歳会</t>
    <rPh sb="0" eb="1">
      <t>オオ</t>
    </rPh>
    <rPh sb="1" eb="2">
      <t>ソ</t>
    </rPh>
    <rPh sb="2" eb="3">
      <t>センジュ</t>
    </rPh>
    <rPh sb="3" eb="4">
      <t>サイ</t>
    </rPh>
    <rPh sb="4" eb="5">
      <t>カイ</t>
    </rPh>
    <phoneticPr fontId="3"/>
  </si>
  <si>
    <t>区分</t>
  </si>
  <si>
    <t>赤い羽根共同募金</t>
  </si>
  <si>
    <t>定員</t>
    <rPh sb="0" eb="2">
      <t>テイイン</t>
    </rPh>
    <phoneticPr fontId="23"/>
  </si>
  <si>
    <t>平成8年</t>
    <rPh sb="0" eb="2">
      <t>ヘイセイ</t>
    </rPh>
    <rPh sb="3" eb="4">
      <t>ネン</t>
    </rPh>
    <phoneticPr fontId="3"/>
  </si>
  <si>
    <t>村立保育所</t>
    <rPh sb="0" eb="2">
      <t>ソンリツ</t>
    </rPh>
    <rPh sb="2" eb="5">
      <t>ホイクショ</t>
    </rPh>
    <phoneticPr fontId="23"/>
  </si>
  <si>
    <t>私立保育所</t>
    <rPh sb="0" eb="2">
      <t>シリツ</t>
    </rPh>
    <rPh sb="2" eb="5">
      <t>ホイクショ</t>
    </rPh>
    <phoneticPr fontId="23"/>
  </si>
  <si>
    <t>平成7年度</t>
    <rPh sb="0" eb="2">
      <t>ヘイセイ</t>
    </rPh>
    <rPh sb="3" eb="5">
      <t>ネンド</t>
    </rPh>
    <phoneticPr fontId="3"/>
  </si>
  <si>
    <t>資料：福祉課</t>
    <rPh sb="0" eb="2">
      <t>シリョウ</t>
    </rPh>
    <rPh sb="3" eb="6">
      <t>フクシカ</t>
    </rPh>
    <phoneticPr fontId="3"/>
  </si>
  <si>
    <t>平成11年度</t>
    <rPh sb="0" eb="2">
      <t>ヘイセイ</t>
    </rPh>
    <rPh sb="4" eb="6">
      <t>ネンド</t>
    </rPh>
    <phoneticPr fontId="3"/>
  </si>
  <si>
    <t>令和２年度</t>
    <rPh sb="0" eb="2">
      <t>レイワ</t>
    </rPh>
    <rPh sb="3" eb="5">
      <t>ネンド</t>
    </rPh>
    <phoneticPr fontId="3"/>
  </si>
  <si>
    <t>楚　辺</t>
    <rPh sb="0" eb="1">
      <t>ソ</t>
    </rPh>
    <rPh sb="2" eb="3">
      <t>ベ</t>
    </rPh>
    <phoneticPr fontId="3"/>
  </si>
  <si>
    <t>臨時職員</t>
    <rPh sb="0" eb="2">
      <t>リンジ</t>
    </rPh>
    <rPh sb="2" eb="4">
      <t>ショクイン</t>
    </rPh>
    <phoneticPr fontId="3"/>
  </si>
  <si>
    <t>総数</t>
  </si>
  <si>
    <t>高額療養費</t>
  </si>
  <si>
    <t>年度</t>
  </si>
  <si>
    <t>所長
（園長）</t>
    <rPh sb="4" eb="6">
      <t>エンチョウ</t>
    </rPh>
    <phoneticPr fontId="3"/>
  </si>
  <si>
    <t>宇座百の会</t>
    <rPh sb="0" eb="1">
      <t>ウ</t>
    </rPh>
    <rPh sb="1" eb="2">
      <t>ザ</t>
    </rPh>
    <rPh sb="2" eb="3">
      <t>ヒャク</t>
    </rPh>
    <rPh sb="4" eb="5">
      <t>カイ</t>
    </rPh>
    <phoneticPr fontId="3"/>
  </si>
  <si>
    <t>保育士</t>
    <rPh sb="0" eb="2">
      <t>ホイク</t>
    </rPh>
    <rPh sb="2" eb="3">
      <t>シ</t>
    </rPh>
    <phoneticPr fontId="3"/>
  </si>
  <si>
    <t>事故関係</t>
  </si>
  <si>
    <t>合　　計</t>
  </si>
  <si>
    <t>栄養士</t>
  </si>
  <si>
    <t>調理師</t>
    <rPh sb="0" eb="3">
      <t>チョウリシ</t>
    </rPh>
    <phoneticPr fontId="3"/>
  </si>
  <si>
    <t>伊良皆</t>
    <rPh sb="0" eb="3">
      <t>イラミナ</t>
    </rPh>
    <phoneticPr fontId="3"/>
  </si>
  <si>
    <t>令和2年度</t>
    <rPh sb="0" eb="2">
      <t>レイワ</t>
    </rPh>
    <rPh sb="3" eb="5">
      <t>ネンド</t>
    </rPh>
    <phoneticPr fontId="3"/>
  </si>
  <si>
    <t>単位：㎡</t>
    <rPh sb="0" eb="2">
      <t>タンイ</t>
    </rPh>
    <phoneticPr fontId="23"/>
  </si>
  <si>
    <t>4歳児以上</t>
  </si>
  <si>
    <t>一世帯当り
負担額</t>
  </si>
  <si>
    <t>平成4年度</t>
    <rPh sb="0" eb="2">
      <t>ヘイセイ</t>
    </rPh>
    <phoneticPr fontId="23"/>
  </si>
  <si>
    <t>木曜日
10時～11時30分</t>
    <rPh sb="0" eb="3">
      <t>モクヨウビ</t>
    </rPh>
    <rPh sb="6" eb="7">
      <t>ジ</t>
    </rPh>
    <rPh sb="10" eb="11">
      <t>ジ</t>
    </rPh>
    <rPh sb="13" eb="14">
      <t>フン</t>
    </rPh>
    <phoneticPr fontId="3"/>
  </si>
  <si>
    <t>1保育所
当り
園児数</t>
    <rPh sb="8" eb="11">
      <t>エンジスウ</t>
    </rPh>
    <phoneticPr fontId="3"/>
  </si>
  <si>
    <t>平成4年度</t>
  </si>
  <si>
    <t>比謝ゆうなの会</t>
    <rPh sb="0" eb="2">
      <t>ヒジャ</t>
    </rPh>
    <rPh sb="6" eb="7">
      <t>カイ</t>
    </rPh>
    <phoneticPr fontId="3"/>
  </si>
  <si>
    <t>渡慶次福祉いぶし銀会</t>
    <rPh sb="0" eb="1">
      <t>ト</t>
    </rPh>
    <rPh sb="1" eb="2">
      <t>ケイ</t>
    </rPh>
    <rPh sb="2" eb="3">
      <t>ツギ</t>
    </rPh>
    <rPh sb="3" eb="5">
      <t>フクシ</t>
    </rPh>
    <rPh sb="8" eb="9">
      <t>ギン</t>
    </rPh>
    <rPh sb="9" eb="10">
      <t>カイ</t>
    </rPh>
    <phoneticPr fontId="3"/>
  </si>
  <si>
    <t>◆　国民年金</t>
    <rPh sb="2" eb="4">
      <t>コクミン</t>
    </rPh>
    <rPh sb="4" eb="6">
      <t>ネンキン</t>
    </rPh>
    <phoneticPr fontId="23"/>
  </si>
  <si>
    <t>（-）</t>
  </si>
  <si>
    <t>牧原ときわ松の会</t>
    <rPh sb="0" eb="2">
      <t>マキハラ</t>
    </rPh>
    <rPh sb="5" eb="6">
      <t>マツ</t>
    </rPh>
    <rPh sb="7" eb="8">
      <t>カイ</t>
    </rPh>
    <phoneticPr fontId="3"/>
  </si>
  <si>
    <t>平成5年度</t>
    <rPh sb="0" eb="2">
      <t>ヘイセイ</t>
    </rPh>
    <phoneticPr fontId="23"/>
  </si>
  <si>
    <t>保育所数</t>
    <rPh sb="0" eb="3">
      <t>ホイクショ</t>
    </rPh>
    <rPh sb="3" eb="4">
      <t>スウ</t>
    </rPh>
    <phoneticPr fontId="3"/>
  </si>
  <si>
    <t>老齢福祉年金</t>
  </si>
  <si>
    <t>被　保　険　者　数</t>
  </si>
  <si>
    <t>平成6年度</t>
    <rPh sb="0" eb="2">
      <t>ヘイセイ</t>
    </rPh>
    <phoneticPr fontId="23"/>
  </si>
  <si>
    <t>平成7年度</t>
    <rPh sb="0" eb="2">
      <t>ヘイセイ</t>
    </rPh>
    <rPh sb="3" eb="4">
      <t>ネン</t>
    </rPh>
    <rPh sb="4" eb="5">
      <t>ド</t>
    </rPh>
    <phoneticPr fontId="3"/>
  </si>
  <si>
    <t>平成13年度</t>
    <rPh sb="0" eb="2">
      <t>ヘイセイ</t>
    </rPh>
    <rPh sb="4" eb="6">
      <t>ネンド</t>
    </rPh>
    <phoneticPr fontId="3"/>
  </si>
  <si>
    <t>平成9年度</t>
    <rPh sb="0" eb="2">
      <t>ヘイセイ</t>
    </rPh>
    <rPh sb="3" eb="5">
      <t>ネンド</t>
    </rPh>
    <phoneticPr fontId="3"/>
  </si>
  <si>
    <t>人　口</t>
  </si>
  <si>
    <t>平成12年度</t>
    <rPh sb="0" eb="2">
      <t>ヘイセイ</t>
    </rPh>
    <rPh sb="4" eb="6">
      <t>ネンド</t>
    </rPh>
    <phoneticPr fontId="3"/>
  </si>
  <si>
    <t>０歳児</t>
    <rPh sb="1" eb="2">
      <t>トシ</t>
    </rPh>
    <rPh sb="2" eb="3">
      <t>ジ</t>
    </rPh>
    <phoneticPr fontId="23"/>
  </si>
  <si>
    <t>敷地面積</t>
    <rPh sb="0" eb="2">
      <t>シキチ</t>
    </rPh>
    <rPh sb="2" eb="4">
      <t>メンセキ</t>
    </rPh>
    <phoneticPr fontId="23"/>
  </si>
  <si>
    <t>27</t>
  </si>
  <si>
    <t>平成25年度</t>
    <rPh sb="0" eb="2">
      <t>ヘイセイ</t>
    </rPh>
    <rPh sb="4" eb="6">
      <t>ネンド</t>
    </rPh>
    <phoneticPr fontId="3"/>
  </si>
  <si>
    <t>長田わかば会</t>
    <rPh sb="0" eb="1">
      <t>ナガ</t>
    </rPh>
    <rPh sb="1" eb="2">
      <t>タ</t>
    </rPh>
    <rPh sb="5" eb="6">
      <t>カイ</t>
    </rPh>
    <phoneticPr fontId="3"/>
  </si>
  <si>
    <t>26</t>
  </si>
  <si>
    <t>28</t>
  </si>
  <si>
    <t>比謝矼渓泉会</t>
    <rPh sb="0" eb="2">
      <t>ヒジャ</t>
    </rPh>
    <rPh sb="4" eb="5">
      <t>イズミ</t>
    </rPh>
    <rPh sb="5" eb="6">
      <t>カイ</t>
    </rPh>
    <phoneticPr fontId="3"/>
  </si>
  <si>
    <t>29</t>
  </si>
  <si>
    <t>瀬名波長生会</t>
    <rPh sb="0" eb="1">
      <t>セ</t>
    </rPh>
    <rPh sb="1" eb="2">
      <t>ナ</t>
    </rPh>
    <rPh sb="2" eb="3">
      <t>ハ</t>
    </rPh>
    <rPh sb="3" eb="5">
      <t>ナガイ</t>
    </rPh>
    <rPh sb="5" eb="6">
      <t>カイ</t>
    </rPh>
    <phoneticPr fontId="3"/>
  </si>
  <si>
    <t>火曜日
10時～12時</t>
    <rPh sb="0" eb="1">
      <t>ヒ</t>
    </rPh>
    <rPh sb="6" eb="7">
      <t>ジ</t>
    </rPh>
    <rPh sb="10" eb="11">
      <t>ジ</t>
    </rPh>
    <phoneticPr fontId="3"/>
  </si>
  <si>
    <t>令和4年4月現在</t>
    <rPh sb="0" eb="2">
      <t>レイワ</t>
    </rPh>
    <rPh sb="3" eb="4">
      <t>ネン</t>
    </rPh>
    <rPh sb="4" eb="5">
      <t>ヘイネン</t>
    </rPh>
    <rPh sb="5" eb="6">
      <t>ガツ</t>
    </rPh>
    <rPh sb="6" eb="8">
      <t>ゲンザイ</t>
    </rPh>
    <phoneticPr fontId="23"/>
  </si>
  <si>
    <t>30</t>
  </si>
  <si>
    <t>計</t>
    <rPh sb="0" eb="1">
      <t>ケイ</t>
    </rPh>
    <phoneticPr fontId="23"/>
  </si>
  <si>
    <t>※　（　）の数は法人保育所の数とし、内数である。</t>
  </si>
  <si>
    <t>被保険者数</t>
  </si>
  <si>
    <t>31</t>
  </si>
  <si>
    <t>古　堅</t>
    <rPh sb="0" eb="3">
      <t>フルゲン</t>
    </rPh>
    <phoneticPr fontId="3"/>
  </si>
  <si>
    <t>３</t>
  </si>
  <si>
    <t>楚辺若松会</t>
    <rPh sb="0" eb="1">
      <t>ソ</t>
    </rPh>
    <rPh sb="1" eb="2">
      <t>ベ</t>
    </rPh>
    <rPh sb="2" eb="4">
      <t>ワカマツ</t>
    </rPh>
    <rPh sb="4" eb="5">
      <t>カイ</t>
    </rPh>
    <phoneticPr fontId="3"/>
  </si>
  <si>
    <t>1歳児</t>
  </si>
  <si>
    <t>ボランティア数</t>
    <rPh sb="6" eb="7">
      <t>カズ</t>
    </rPh>
    <phoneticPr fontId="3"/>
  </si>
  <si>
    <t>４</t>
  </si>
  <si>
    <t>赤十字社資募集</t>
  </si>
  <si>
    <t>資料：こども未来課</t>
    <rPh sb="0" eb="2">
      <t>シリョウ</t>
    </rPh>
    <rPh sb="6" eb="8">
      <t>ミライ</t>
    </rPh>
    <rPh sb="8" eb="9">
      <t>カ</t>
    </rPh>
    <phoneticPr fontId="23"/>
  </si>
  <si>
    <t>資料：健康保険課（国民健康保険事業年報）</t>
    <rPh sb="0" eb="2">
      <t>シリョウ</t>
    </rPh>
    <rPh sb="3" eb="5">
      <t>ケンコウ</t>
    </rPh>
    <rPh sb="5" eb="7">
      <t>ホケン</t>
    </rPh>
    <rPh sb="7" eb="8">
      <t>カ</t>
    </rPh>
    <rPh sb="9" eb="11">
      <t>コクミン</t>
    </rPh>
    <rPh sb="11" eb="13">
      <t>ケンコウ</t>
    </rPh>
    <rPh sb="13" eb="15">
      <t>ホケン</t>
    </rPh>
    <rPh sb="15" eb="17">
      <t>ジギョウ</t>
    </rPh>
    <rPh sb="17" eb="19">
      <t>ネンポウ</t>
    </rPh>
    <phoneticPr fontId="3"/>
  </si>
  <si>
    <t>(14)　老人クラブ会員数の推移</t>
    <rPh sb="5" eb="7">
      <t>ロウジン</t>
    </rPh>
    <rPh sb="10" eb="13">
      <t>カイインスウ</t>
    </rPh>
    <rPh sb="14" eb="16">
      <t>スイイ</t>
    </rPh>
    <phoneticPr fontId="3"/>
  </si>
  <si>
    <t>古堅永光会</t>
    <rPh sb="0" eb="2">
      <t>フルゲン</t>
    </rPh>
    <rPh sb="2" eb="3">
      <t>エイ</t>
    </rPh>
    <rPh sb="3" eb="4">
      <t>コウ</t>
    </rPh>
    <rPh sb="4" eb="5">
      <t>カイ</t>
    </rPh>
    <phoneticPr fontId="3"/>
  </si>
  <si>
    <t>2歳児</t>
  </si>
  <si>
    <t xml:space="preserve"> ※ 令和2年度より、新型コロナウイルス感染症の影響を受けた方への貸付相談（生活福祉資金特例貸付）を実施。その他の件数に入力</t>
  </si>
  <si>
    <t>建物面積</t>
    <rPh sb="0" eb="2">
      <t>タテモノ</t>
    </rPh>
    <rPh sb="2" eb="4">
      <t>メンセキ</t>
    </rPh>
    <phoneticPr fontId="23"/>
  </si>
  <si>
    <t>単 位：千円</t>
  </si>
  <si>
    <t>Ｐ６８</t>
  </si>
  <si>
    <t>離婚相談</t>
  </si>
  <si>
    <t>3歳児</t>
  </si>
  <si>
    <t>-</t>
  </si>
  <si>
    <t>平成5年度</t>
  </si>
  <si>
    <t>平成6年度</t>
  </si>
  <si>
    <t>平成11年</t>
    <rPh sb="0" eb="2">
      <t>ヘイセイ</t>
    </rPh>
    <rPh sb="4" eb="5">
      <t>ネン</t>
    </rPh>
    <phoneticPr fontId="3"/>
  </si>
  <si>
    <t>金額</t>
    <rPh sb="0" eb="2">
      <t>キンガク</t>
    </rPh>
    <phoneticPr fontId="3"/>
  </si>
  <si>
    <t>平成12年度</t>
    <rPh sb="0" eb="2">
      <t>ヘイセイ</t>
    </rPh>
    <rPh sb="4" eb="5">
      <t>ネン</t>
    </rPh>
    <rPh sb="5" eb="6">
      <t>ド</t>
    </rPh>
    <phoneticPr fontId="3"/>
  </si>
  <si>
    <t>平成13年度</t>
    <rPh sb="0" eb="2">
      <t>ヘイセイ</t>
    </rPh>
    <rPh sb="4" eb="5">
      <t>ネン</t>
    </rPh>
    <rPh sb="5" eb="6">
      <t>ド</t>
    </rPh>
    <phoneticPr fontId="3"/>
  </si>
  <si>
    <t>１人当り
受診件数</t>
    <rPh sb="5" eb="7">
      <t>ジュシン</t>
    </rPh>
    <rPh sb="7" eb="9">
      <t>ケンスウ</t>
    </rPh>
    <phoneticPr fontId="23"/>
  </si>
  <si>
    <t>住宅問題</t>
  </si>
  <si>
    <t>(3)　私立（法人）保育園の年齢別収容状況の推移</t>
    <rPh sb="12" eb="13">
      <t>エン</t>
    </rPh>
    <phoneticPr fontId="3"/>
  </si>
  <si>
    <t>心身
障害者福祉</t>
  </si>
  <si>
    <t>保育園数</t>
    <rPh sb="0" eb="3">
      <t>ホイクエン</t>
    </rPh>
    <rPh sb="3" eb="4">
      <t>スウ</t>
    </rPh>
    <phoneticPr fontId="3"/>
  </si>
  <si>
    <t>－</t>
  </si>
  <si>
    <t>平成11年度</t>
    <rPh sb="0" eb="2">
      <t>ヘイセイ</t>
    </rPh>
    <rPh sb="4" eb="5">
      <t>ネン</t>
    </rPh>
    <rPh sb="5" eb="6">
      <t>ド</t>
    </rPh>
    <phoneticPr fontId="3"/>
  </si>
  <si>
    <t>Ｐ６９</t>
  </si>
  <si>
    <t>親志仙寿会</t>
    <rPh sb="0" eb="1">
      <t>オヤ</t>
    </rPh>
    <rPh sb="1" eb="2">
      <t>シ</t>
    </rPh>
    <rPh sb="2" eb="3">
      <t>センニン</t>
    </rPh>
    <rPh sb="3" eb="4">
      <t>センジュ</t>
    </rPh>
    <rPh sb="4" eb="5">
      <t>カイ</t>
    </rPh>
    <phoneticPr fontId="3"/>
  </si>
  <si>
    <t>職員総数</t>
    <rPh sb="0" eb="2">
      <t>ショクイン</t>
    </rPh>
    <rPh sb="2" eb="4">
      <t>ソウスウ</t>
    </rPh>
    <phoneticPr fontId="3"/>
  </si>
  <si>
    <t>◆　国民健康保険</t>
    <rPh sb="2" eb="4">
      <t>コクミン</t>
    </rPh>
    <rPh sb="4" eb="6">
      <t>ケンコウ</t>
    </rPh>
    <rPh sb="6" eb="8">
      <t>ホケン</t>
    </rPh>
    <phoneticPr fontId="23"/>
  </si>
  <si>
    <t>　対象として、病気やケガ、出産育児一時金、葬祭費等について必要な保健給付</t>
    <rPh sb="1" eb="3">
      <t>タイショウ</t>
    </rPh>
    <rPh sb="7" eb="9">
      <t>ビョウキ</t>
    </rPh>
    <rPh sb="13" eb="15">
      <t>シュッサン</t>
    </rPh>
    <rPh sb="15" eb="17">
      <t>イクジ</t>
    </rPh>
    <rPh sb="17" eb="20">
      <t>イチジキン</t>
    </rPh>
    <rPh sb="21" eb="24">
      <t>ソウサイヒ</t>
    </rPh>
    <rPh sb="24" eb="25">
      <t>トウ</t>
    </rPh>
    <rPh sb="29" eb="31">
      <t>ヒツヨウ</t>
    </rPh>
    <rPh sb="32" eb="34">
      <t>ホケン</t>
    </rPh>
    <rPh sb="34" eb="35">
      <t>キュウ</t>
    </rPh>
    <rPh sb="35" eb="36">
      <t>ツ</t>
    </rPh>
    <phoneticPr fontId="23"/>
  </si>
  <si>
    <t>一世帯当たりの税額　　　　　　　円となっている。これに対し保健給付総額は、</t>
    <rPh sb="0" eb="1">
      <t>イッ</t>
    </rPh>
    <rPh sb="1" eb="3">
      <t>セタイ</t>
    </rPh>
    <rPh sb="3" eb="4">
      <t>ア</t>
    </rPh>
    <rPh sb="7" eb="9">
      <t>ゼイガク</t>
    </rPh>
    <rPh sb="16" eb="17">
      <t>エン</t>
    </rPh>
    <rPh sb="27" eb="28">
      <t>タイ</t>
    </rPh>
    <rPh sb="29" eb="31">
      <t>ホケン</t>
    </rPh>
    <rPh sb="31" eb="32">
      <t>キュウ</t>
    </rPh>
    <rPh sb="32" eb="33">
      <t>ツ</t>
    </rPh>
    <rPh sb="33" eb="35">
      <t>ソウガク</t>
    </rPh>
    <phoneticPr fontId="23"/>
  </si>
  <si>
    <t>　を行うことを目的としている。</t>
    <rPh sb="2" eb="3">
      <t>オコナ</t>
    </rPh>
    <rPh sb="7" eb="9">
      <t>モクテキ</t>
    </rPh>
    <phoneticPr fontId="23"/>
  </si>
  <si>
    <t>横田がんじゅう会</t>
    <rPh sb="0" eb="2">
      <t>ヨコタ</t>
    </rPh>
    <rPh sb="7" eb="8">
      <t>カイ</t>
    </rPh>
    <phoneticPr fontId="3"/>
  </si>
  <si>
    <t>　　平成１３年度の被保険者１人当たり保険税は　　　　　円（対前年度　　　％）、</t>
    <rPh sb="2" eb="4">
      <t>ヘイセイ</t>
    </rPh>
    <rPh sb="6" eb="7">
      <t>ネン</t>
    </rPh>
    <rPh sb="7" eb="8">
      <t>ド</t>
    </rPh>
    <rPh sb="9" eb="13">
      <t>ヒホケンシャ</t>
    </rPh>
    <rPh sb="14" eb="15">
      <t>ニン</t>
    </rPh>
    <rPh sb="15" eb="16">
      <t>ア</t>
    </rPh>
    <rPh sb="18" eb="21">
      <t>ホケンゼイ</t>
    </rPh>
    <rPh sb="27" eb="28">
      <t>エン</t>
    </rPh>
    <rPh sb="29" eb="30">
      <t>タイ</t>
    </rPh>
    <rPh sb="30" eb="33">
      <t>ゼンネンド</t>
    </rPh>
    <phoneticPr fontId="23"/>
  </si>
  <si>
    <t>開始年月日</t>
    <rPh sb="0" eb="2">
      <t>カイシ</t>
    </rPh>
    <rPh sb="2" eb="5">
      <t>ネンガッピ</t>
    </rPh>
    <phoneticPr fontId="3"/>
  </si>
  <si>
    <t>　　　　　　　千円で、被保険者一人当たりの給付額（還元額）は</t>
    <rPh sb="7" eb="8">
      <t>セン</t>
    </rPh>
    <rPh sb="8" eb="9">
      <t>エン</t>
    </rPh>
    <rPh sb="11" eb="15">
      <t>ヒホケンシャ</t>
    </rPh>
    <rPh sb="15" eb="17">
      <t>ヒトリ</t>
    </rPh>
    <rPh sb="17" eb="18">
      <t>ア</t>
    </rPh>
    <rPh sb="21" eb="22">
      <t>キュウ</t>
    </rPh>
    <rPh sb="22" eb="23">
      <t>ツ</t>
    </rPh>
    <rPh sb="23" eb="24">
      <t>ガク</t>
    </rPh>
    <rPh sb="25" eb="27">
      <t>カンゲン</t>
    </rPh>
    <rPh sb="27" eb="28">
      <t>ガク</t>
    </rPh>
    <phoneticPr fontId="23"/>
  </si>
  <si>
    <t>調定額
（千円）</t>
  </si>
  <si>
    <t>各年3月末現在</t>
    <rPh sb="0" eb="2">
      <t>カクネンド</t>
    </rPh>
    <rPh sb="3" eb="4">
      <t>ガツ</t>
    </rPh>
    <rPh sb="4" eb="5">
      <t>マツ</t>
    </rPh>
    <rPh sb="5" eb="7">
      <t>ゲンザイ</t>
    </rPh>
    <phoneticPr fontId="24"/>
  </si>
  <si>
    <t>村（年度末日本人）</t>
    <rPh sb="2" eb="4">
      <t>ネンド</t>
    </rPh>
    <rPh sb="4" eb="5">
      <t>マツ</t>
    </rPh>
    <rPh sb="5" eb="8">
      <t>ニホンジン</t>
    </rPh>
    <phoneticPr fontId="3"/>
  </si>
  <si>
    <t>　　資料：健康保険課</t>
    <rPh sb="2" eb="4">
      <t>シリョウ</t>
    </rPh>
    <rPh sb="5" eb="7">
      <t>ケンコウ</t>
    </rPh>
    <rPh sb="7" eb="9">
      <t>ホケン</t>
    </rPh>
    <rPh sb="9" eb="10">
      <t>カ</t>
    </rPh>
    <phoneticPr fontId="3"/>
  </si>
  <si>
    <t>支給年齢</t>
  </si>
  <si>
    <t>被保険者総数</t>
  </si>
  <si>
    <t>加入率・割合（単位：％）</t>
  </si>
  <si>
    <t>被保険者
総　　数</t>
  </si>
  <si>
    <t>老　　人　　
対象者数</t>
  </si>
  <si>
    <t>高志保</t>
    <rPh sb="0" eb="1">
      <t>タカ</t>
    </rPh>
    <rPh sb="1" eb="2">
      <t>シ</t>
    </rPh>
    <rPh sb="2" eb="3">
      <t>ホ</t>
    </rPh>
    <phoneticPr fontId="3"/>
  </si>
  <si>
    <t>決算書等(出産育児・葬祭費）</t>
    <rPh sb="0" eb="3">
      <t>ケッサンショ</t>
    </rPh>
    <rPh sb="3" eb="4">
      <t>トウ</t>
    </rPh>
    <rPh sb="5" eb="7">
      <t>シュッサン</t>
    </rPh>
    <rPh sb="7" eb="9">
      <t>イクジ</t>
    </rPh>
    <rPh sb="10" eb="12">
      <t>ソウサイ</t>
    </rPh>
    <rPh sb="12" eb="13">
      <t>ヒ</t>
    </rPh>
    <phoneticPr fontId="3"/>
  </si>
  <si>
    <t>世　帯</t>
  </si>
  <si>
    <t>被保険者</t>
  </si>
  <si>
    <t>金額</t>
  </si>
  <si>
    <t>老人</t>
  </si>
  <si>
    <t>平成4年度</t>
    <rPh sb="0" eb="2">
      <t>ヘイセイ</t>
    </rPh>
    <rPh sb="3" eb="5">
      <t>ネンド</t>
    </rPh>
    <phoneticPr fontId="23"/>
  </si>
  <si>
    <t>平成5年度</t>
    <rPh sb="0" eb="2">
      <t>ヘイセイ</t>
    </rPh>
    <rPh sb="3" eb="5">
      <t>ネンド</t>
    </rPh>
    <phoneticPr fontId="23"/>
  </si>
  <si>
    <t>出産育児費</t>
    <rPh sb="0" eb="2">
      <t>シュッサン</t>
    </rPh>
    <rPh sb="2" eb="4">
      <t>イクジ</t>
    </rPh>
    <phoneticPr fontId="23"/>
  </si>
  <si>
    <t>平成6年度</t>
    <rPh sb="0" eb="2">
      <t>ヘイセイ</t>
    </rPh>
    <rPh sb="3" eb="5">
      <t>ネンド</t>
    </rPh>
    <phoneticPr fontId="23"/>
  </si>
  <si>
    <t>平成8年度</t>
    <rPh sb="0" eb="2">
      <t>ヘイセイ</t>
    </rPh>
    <rPh sb="3" eb="5">
      <t>ネンド</t>
    </rPh>
    <phoneticPr fontId="3"/>
  </si>
  <si>
    <t>(5)　国民健康保険運営状況</t>
  </si>
  <si>
    <t>免除率</t>
  </si>
  <si>
    <t>平成4年度</t>
    <rPh sb="0" eb="2">
      <t>ヘイセイ</t>
    </rPh>
    <rPh sb="3" eb="4">
      <t>ネン</t>
    </rPh>
    <rPh sb="4" eb="5">
      <t>ド</t>
    </rPh>
    <phoneticPr fontId="23"/>
  </si>
  <si>
    <t>区分</t>
    <rPh sb="0" eb="2">
      <t>クブン</t>
    </rPh>
    <phoneticPr fontId="24"/>
  </si>
  <si>
    <t>年　平　均</t>
  </si>
  <si>
    <t>一般会計
繰 入 金　（千円）</t>
    <rPh sb="0" eb="2">
      <t>イッパン</t>
    </rPh>
    <rPh sb="2" eb="4">
      <t>カイケイ</t>
    </rPh>
    <phoneticPr fontId="24"/>
  </si>
  <si>
    <t>負担金・補助金</t>
  </si>
  <si>
    <t>区分</t>
    <rPh sb="0" eb="2">
      <t>クブン</t>
    </rPh>
    <phoneticPr fontId="3"/>
  </si>
  <si>
    <t>保　　　　険　　　　税</t>
  </si>
  <si>
    <t>大　木</t>
    <rPh sb="0" eb="1">
      <t>オオ</t>
    </rPh>
    <rPh sb="2" eb="3">
      <t>キ</t>
    </rPh>
    <phoneticPr fontId="3"/>
  </si>
  <si>
    <t>年度</t>
    <rPh sb="0" eb="2">
      <t>ネンド</t>
    </rPh>
    <phoneticPr fontId="24"/>
  </si>
  <si>
    <t>被保険
者数</t>
  </si>
  <si>
    <t>国 
（千円）</t>
  </si>
  <si>
    <t>県　　　
(千円)</t>
  </si>
  <si>
    <t>収納率</t>
  </si>
  <si>
    <t>金曜日
10時～12時</t>
    <rPh sb="0" eb="2">
      <t>キンヨウ</t>
    </rPh>
    <rPh sb="2" eb="3">
      <t>ビ</t>
    </rPh>
    <rPh sb="6" eb="7">
      <t>ジ</t>
    </rPh>
    <rPh sb="10" eb="11">
      <t>ジ</t>
    </rPh>
    <phoneticPr fontId="3"/>
  </si>
  <si>
    <t>１人当り
負担額</t>
  </si>
  <si>
    <t>結婚相談</t>
  </si>
  <si>
    <t>平成４年度</t>
    <rPh sb="0" eb="2">
      <t>ヘイセイ</t>
    </rPh>
    <rPh sb="3" eb="5">
      <t>ネンド</t>
    </rPh>
    <phoneticPr fontId="23"/>
  </si>
  <si>
    <t>　　単 位：千円</t>
  </si>
  <si>
    <t>　資料：健康保険課</t>
    <rPh sb="1" eb="3">
      <t>シリョウ</t>
    </rPh>
    <rPh sb="4" eb="6">
      <t>ケンコウ</t>
    </rPh>
    <rPh sb="6" eb="8">
      <t>ホケン</t>
    </rPh>
    <rPh sb="8" eb="9">
      <t>カ</t>
    </rPh>
    <phoneticPr fontId="3"/>
  </si>
  <si>
    <t>※　前回提供データ</t>
    <rPh sb="2" eb="4">
      <t>ゼンカイ</t>
    </rPh>
    <rPh sb="4" eb="6">
      <t>テイキョウ</t>
    </rPh>
    <phoneticPr fontId="3"/>
  </si>
  <si>
    <t>長　浜</t>
    <rPh sb="0" eb="1">
      <t>ナガ</t>
    </rPh>
    <rPh sb="2" eb="3">
      <t>ハマ</t>
    </rPh>
    <phoneticPr fontId="3"/>
  </si>
  <si>
    <t>　　単位：千円</t>
  </si>
  <si>
    <t>保　　　険　　　給　　　付</t>
  </si>
  <si>
    <t>資料：住民年金課</t>
    <rPh sb="0" eb="2">
      <t>シリョウ</t>
    </rPh>
    <rPh sb="3" eb="5">
      <t>ジュウミン</t>
    </rPh>
    <rPh sb="5" eb="7">
      <t>ネンキン</t>
    </rPh>
    <rPh sb="7" eb="8">
      <t>カ</t>
    </rPh>
    <phoneticPr fontId="3"/>
  </si>
  <si>
    <t>１人当り
給付費（円）</t>
    <rPh sb="5" eb="8">
      <t>キュウフヒ</t>
    </rPh>
    <rPh sb="9" eb="10">
      <t>エン</t>
    </rPh>
    <phoneticPr fontId="23"/>
  </si>
  <si>
    <t>給付費総額</t>
    <rPh sb="2" eb="3">
      <t>ヒ</t>
    </rPh>
    <phoneticPr fontId="24"/>
  </si>
  <si>
    <t>給　付　費　内　訳</t>
    <rPh sb="0" eb="1">
      <t>キュウ</t>
    </rPh>
    <rPh sb="2" eb="3">
      <t>ヅケ</t>
    </rPh>
    <rPh sb="4" eb="5">
      <t>ヒ</t>
    </rPh>
    <rPh sb="6" eb="7">
      <t>ウチ</t>
    </rPh>
    <rPh sb="8" eb="9">
      <t>ヤク</t>
    </rPh>
    <phoneticPr fontId="24"/>
  </si>
  <si>
    <t>療養給付費</t>
    <rPh sb="0" eb="2">
      <t>リョウヨウ</t>
    </rPh>
    <rPh sb="2" eb="4">
      <t>キュウフ</t>
    </rPh>
    <phoneticPr fontId="23"/>
  </si>
  <si>
    <t>療養費</t>
  </si>
  <si>
    <t>葬祭費</t>
  </si>
  <si>
    <t>波平くとぶち会</t>
    <rPh sb="0" eb="2">
      <t>ナミヒラ</t>
    </rPh>
    <rPh sb="6" eb="7">
      <t>カイ</t>
    </rPh>
    <phoneticPr fontId="3"/>
  </si>
  <si>
    <t>高志保若保の会</t>
    <rPh sb="0" eb="1">
      <t>タカ</t>
    </rPh>
    <rPh sb="1" eb="2">
      <t>シ</t>
    </rPh>
    <rPh sb="2" eb="3">
      <t>ホ</t>
    </rPh>
    <rPh sb="3" eb="4">
      <t>ワカ</t>
    </rPh>
    <rPh sb="4" eb="5">
      <t>ホ</t>
    </rPh>
    <rPh sb="6" eb="7">
      <t>カイ</t>
    </rPh>
    <phoneticPr fontId="3"/>
  </si>
  <si>
    <t>(7)　国民年金の加入状況及び免除率</t>
    <rPh sb="15" eb="17">
      <t>メンジョ</t>
    </rPh>
    <phoneticPr fontId="3"/>
  </si>
  <si>
    <t>保険料免除被保険者数</t>
    <rPh sb="0" eb="3">
      <t>ホケンリョウ</t>
    </rPh>
    <rPh sb="3" eb="5">
      <t>メンジョ</t>
    </rPh>
    <rPh sb="5" eb="6">
      <t>ヒ</t>
    </rPh>
    <rPh sb="6" eb="9">
      <t>ホケンシャ</t>
    </rPh>
    <rPh sb="9" eb="10">
      <t>スウ</t>
    </rPh>
    <phoneticPr fontId="3"/>
  </si>
  <si>
    <t>総　数</t>
  </si>
  <si>
    <t>児童福祉・
母子保健</t>
  </si>
  <si>
    <t>第１号</t>
    <rPh sb="0" eb="1">
      <t>ダイ</t>
    </rPh>
    <rPh sb="2" eb="3">
      <t>ゴウ</t>
    </rPh>
    <phoneticPr fontId="3"/>
  </si>
  <si>
    <t>任意</t>
  </si>
  <si>
    <t>第３号</t>
  </si>
  <si>
    <t>法定
免除</t>
  </si>
  <si>
    <t>単位：円</t>
    <rPh sb="0" eb="2">
      <t>タンイ</t>
    </rPh>
    <rPh sb="3" eb="4">
      <t>エン</t>
    </rPh>
    <phoneticPr fontId="3"/>
  </si>
  <si>
    <t>平成25年度</t>
    <rPh sb="0" eb="2">
      <t>ヘイセイ</t>
    </rPh>
    <rPh sb="4" eb="5">
      <t>ネン</t>
    </rPh>
    <rPh sb="5" eb="6">
      <t>ド</t>
    </rPh>
    <phoneticPr fontId="3"/>
  </si>
  <si>
    <t>申請
免除</t>
  </si>
  <si>
    <t>(8)　国民年金受給者状況の推移</t>
  </si>
  <si>
    <t>達成率</t>
  </si>
  <si>
    <t>座喜味</t>
    <rPh sb="0" eb="1">
      <t>ザ</t>
    </rPh>
    <rPh sb="1" eb="2">
      <t>キ</t>
    </rPh>
    <rPh sb="2" eb="3">
      <t>ミ</t>
    </rPh>
    <phoneticPr fontId="3"/>
  </si>
  <si>
    <t>基礎年金</t>
    <rPh sb="0" eb="2">
      <t>キソ</t>
    </rPh>
    <rPh sb="2" eb="4">
      <t>ネンキン</t>
    </rPh>
    <phoneticPr fontId="3"/>
  </si>
  <si>
    <t>寡婦年金</t>
  </si>
  <si>
    <t>健康・
医療問題</t>
  </si>
  <si>
    <t>死亡一時金</t>
  </si>
  <si>
    <t>福祉年金</t>
    <rPh sb="0" eb="2">
      <t>フクシ</t>
    </rPh>
    <rPh sb="2" eb="4">
      <t>ネンキン</t>
    </rPh>
    <phoneticPr fontId="3"/>
  </si>
  <si>
    <t>　　　　　区分</t>
  </si>
  <si>
    <t>老齢基礎年金</t>
  </si>
  <si>
    <t>障害基礎年金</t>
  </si>
  <si>
    <t>遺族基礎年金</t>
  </si>
  <si>
    <t>年度</t>
    <rPh sb="0" eb="2">
      <t>ネンド</t>
    </rPh>
    <phoneticPr fontId="23"/>
  </si>
  <si>
    <t>件数</t>
  </si>
  <si>
    <t>平成5年度</t>
    <rPh sb="0" eb="2">
      <t>ヘイセイ</t>
    </rPh>
    <rPh sb="3" eb="4">
      <t>ネン</t>
    </rPh>
    <rPh sb="4" eb="5">
      <t>ド</t>
    </rPh>
    <phoneticPr fontId="23"/>
  </si>
  <si>
    <t>平成6年度</t>
    <rPh sb="0" eb="2">
      <t>ヘイセイ</t>
    </rPh>
    <rPh sb="3" eb="4">
      <t>ネン</t>
    </rPh>
    <rPh sb="4" eb="5">
      <t>ド</t>
    </rPh>
    <phoneticPr fontId="23"/>
  </si>
  <si>
    <t>令和５年４月現在</t>
    <rPh sb="0" eb="2">
      <t>レイワ</t>
    </rPh>
    <rPh sb="3" eb="4">
      <t>ネン</t>
    </rPh>
    <rPh sb="5" eb="6">
      <t>ガツ</t>
    </rPh>
    <rPh sb="6" eb="8">
      <t>ゲンザイ</t>
    </rPh>
    <phoneticPr fontId="3"/>
  </si>
  <si>
    <t>親志多幸山の会</t>
    <rPh sb="0" eb="1">
      <t>オヤ</t>
    </rPh>
    <rPh sb="1" eb="2">
      <t>シ</t>
    </rPh>
    <rPh sb="2" eb="4">
      <t>タコウ</t>
    </rPh>
    <rPh sb="4" eb="5">
      <t>ヤマ</t>
    </rPh>
    <rPh sb="6" eb="7">
      <t>カイ</t>
    </rPh>
    <phoneticPr fontId="3"/>
  </si>
  <si>
    <t>◆　生活保護</t>
    <rPh sb="2" eb="4">
      <t>セイカツ</t>
    </rPh>
    <rPh sb="4" eb="6">
      <t>ホゴ</t>
    </rPh>
    <phoneticPr fontId="3"/>
  </si>
  <si>
    <t>その他</t>
    <rPh sb="2" eb="3">
      <t>タ</t>
    </rPh>
    <phoneticPr fontId="3"/>
  </si>
  <si>
    <t>(9)　生活福祉資金貸付状況の推移</t>
  </si>
  <si>
    <t>年度</t>
    <rPh sb="0" eb="2">
      <t>ネンド</t>
    </rPh>
    <phoneticPr fontId="3"/>
  </si>
  <si>
    <t>件数</t>
    <rPh sb="0" eb="2">
      <t>ケンスウ</t>
    </rPh>
    <phoneticPr fontId="3"/>
  </si>
  <si>
    <t>合　計</t>
    <rPh sb="0" eb="3">
      <t>ゴウケイ</t>
    </rPh>
    <phoneticPr fontId="3"/>
  </si>
  <si>
    <t>火曜日
14時～15時30分</t>
    <rPh sb="0" eb="3">
      <t>カヨウビ</t>
    </rPh>
    <rPh sb="6" eb="7">
      <t>ジ</t>
    </rPh>
    <rPh sb="10" eb="11">
      <t>ジ</t>
    </rPh>
    <rPh sb="13" eb="14">
      <t>フン</t>
    </rPh>
    <phoneticPr fontId="3"/>
  </si>
  <si>
    <t>苦情相談</t>
  </si>
  <si>
    <t>総数</t>
    <rPh sb="0" eb="2">
      <t>ソウスウ</t>
    </rPh>
    <phoneticPr fontId="3"/>
  </si>
  <si>
    <t>総合支援資金</t>
    <rPh sb="0" eb="2">
      <t>ソウゴウ</t>
    </rPh>
    <rPh sb="2" eb="4">
      <t>シエン</t>
    </rPh>
    <rPh sb="4" eb="6">
      <t>シキン</t>
    </rPh>
    <phoneticPr fontId="3"/>
  </si>
  <si>
    <t>福祉資金</t>
    <rPh sb="0" eb="2">
      <t>フクシ</t>
    </rPh>
    <rPh sb="2" eb="4">
      <t>シキン</t>
    </rPh>
    <phoneticPr fontId="3"/>
  </si>
  <si>
    <t>教育支援資金</t>
    <rPh sb="0" eb="2">
      <t>キョウイク</t>
    </rPh>
    <rPh sb="2" eb="4">
      <t>シエン</t>
    </rPh>
    <rPh sb="4" eb="6">
      <t>シキン</t>
    </rPh>
    <phoneticPr fontId="3"/>
  </si>
  <si>
    <t>不動産担保型　生活資金</t>
    <rPh sb="0" eb="3">
      <t>フドウサン</t>
    </rPh>
    <rPh sb="3" eb="5">
      <t>タンポ</t>
    </rPh>
    <rPh sb="5" eb="6">
      <t>ガタ</t>
    </rPh>
    <rPh sb="7" eb="9">
      <t>セイカツ</t>
    </rPh>
    <rPh sb="9" eb="11">
      <t>シキン</t>
    </rPh>
    <phoneticPr fontId="3"/>
  </si>
  <si>
    <t>長浜百美会</t>
    <rPh sb="0" eb="2">
      <t>ナガハマ</t>
    </rPh>
    <rPh sb="2" eb="3">
      <t>ヒャク</t>
    </rPh>
    <rPh sb="3" eb="4">
      <t>ミ</t>
    </rPh>
    <rPh sb="4" eb="5">
      <t>カイ</t>
    </rPh>
    <phoneticPr fontId="3"/>
  </si>
  <si>
    <t>臨時特例つなぎ資金</t>
    <rPh sb="0" eb="2">
      <t>リンジ</t>
    </rPh>
    <rPh sb="2" eb="4">
      <t>トクレイ</t>
    </rPh>
    <rPh sb="7" eb="9">
      <t>シキン</t>
    </rPh>
    <phoneticPr fontId="3"/>
  </si>
  <si>
    <t>福祉費</t>
    <rPh sb="0" eb="2">
      <t>フクシ</t>
    </rPh>
    <rPh sb="2" eb="3">
      <t>ヒ</t>
    </rPh>
    <phoneticPr fontId="3"/>
  </si>
  <si>
    <t>緊急小口資金</t>
    <rPh sb="0" eb="2">
      <t>キンキュウ</t>
    </rPh>
    <rPh sb="2" eb="4">
      <t>コグチ</t>
    </rPh>
    <rPh sb="4" eb="6">
      <t>シキン</t>
    </rPh>
    <phoneticPr fontId="3"/>
  </si>
  <si>
    <t>令和元年度</t>
    <rPh sb="0" eb="2">
      <t>レイワ</t>
    </rPh>
    <rPh sb="2" eb="4">
      <t>ガンネン</t>
    </rPh>
    <rPh sb="4" eb="5">
      <t>ド</t>
    </rPh>
    <phoneticPr fontId="3"/>
  </si>
  <si>
    <t>Ｐ７６</t>
  </si>
  <si>
    <t>平成22年度</t>
    <rPh sb="0" eb="2">
      <t>ヘイセイ</t>
    </rPh>
    <rPh sb="4" eb="6">
      <t>ネンド</t>
    </rPh>
    <phoneticPr fontId="3"/>
  </si>
  <si>
    <t>資料：社会福祉協議会</t>
    <rPh sb="0" eb="2">
      <t>シリョウ</t>
    </rPh>
    <rPh sb="3" eb="5">
      <t>シャカイ</t>
    </rPh>
    <rPh sb="5" eb="7">
      <t>フクシ</t>
    </rPh>
    <rPh sb="7" eb="10">
      <t>キョウギカイ</t>
    </rPh>
    <phoneticPr fontId="3"/>
  </si>
  <si>
    <t>火曜日
14時～16時</t>
    <rPh sb="0" eb="3">
      <t>カヨウビ</t>
    </rPh>
    <rPh sb="6" eb="7">
      <t>ジ</t>
    </rPh>
    <rPh sb="10" eb="11">
      <t>ジ</t>
    </rPh>
    <phoneticPr fontId="3"/>
  </si>
  <si>
    <t>保育の
必要な
児童数
(申込数)</t>
    <rPh sb="0" eb="2">
      <t>ホイク</t>
    </rPh>
    <rPh sb="4" eb="6">
      <t>ヒツヨウ</t>
    </rPh>
    <rPh sb="8" eb="10">
      <t>ジドウ</t>
    </rPh>
    <rPh sb="10" eb="11">
      <t>スウ</t>
    </rPh>
    <rPh sb="13" eb="15">
      <t>モウシコミ</t>
    </rPh>
    <rPh sb="15" eb="16">
      <t>スウ</t>
    </rPh>
    <phoneticPr fontId="23"/>
  </si>
  <si>
    <t>※　平成21年10月の生活福祉資金貸付制度改正により、平成22年度から統計表を変更</t>
    <rPh sb="2" eb="4">
      <t>ヘイセイ</t>
    </rPh>
    <rPh sb="6" eb="7">
      <t>ネン</t>
    </rPh>
    <rPh sb="9" eb="10">
      <t>ガツ</t>
    </rPh>
    <rPh sb="21" eb="23">
      <t>カイセイ</t>
    </rPh>
    <rPh sb="27" eb="29">
      <t>ヘイセイ</t>
    </rPh>
    <rPh sb="31" eb="33">
      <t>ネンド</t>
    </rPh>
    <rPh sb="35" eb="38">
      <t>トウケイヒョウ</t>
    </rPh>
    <rPh sb="39" eb="41">
      <t>ヘンコウ</t>
    </rPh>
    <phoneticPr fontId="25"/>
  </si>
  <si>
    <t>歳末助け合い</t>
  </si>
  <si>
    <t>目標額</t>
  </si>
  <si>
    <t>募金額</t>
  </si>
  <si>
    <t>◆　村民相談</t>
    <rPh sb="2" eb="4">
      <t>ソンミン</t>
    </rPh>
    <rPh sb="4" eb="6">
      <t>ソウダン</t>
    </rPh>
    <phoneticPr fontId="3"/>
  </si>
  <si>
    <t>(12)　心配ごと相談件数の推移</t>
  </si>
  <si>
    <t>令和元年度</t>
    <rPh sb="0" eb="2">
      <t>レイワ</t>
    </rPh>
    <rPh sb="2" eb="3">
      <t>ガン</t>
    </rPh>
    <rPh sb="3" eb="5">
      <t>ネンド</t>
    </rPh>
    <phoneticPr fontId="3"/>
  </si>
  <si>
    <t>単位：件</t>
    <rPh sb="0" eb="2">
      <t>タンイ</t>
    </rPh>
    <rPh sb="3" eb="4">
      <t>ケン</t>
    </rPh>
    <phoneticPr fontId="3"/>
  </si>
  <si>
    <t>生計問題</t>
  </si>
  <si>
    <t>家族問題</t>
  </si>
  <si>
    <t xml:space="preserve">     </t>
  </si>
  <si>
    <t>瀬名波</t>
    <rPh sb="0" eb="1">
      <t>セ</t>
    </rPh>
    <rPh sb="1" eb="2">
      <t>ナ</t>
    </rPh>
    <rPh sb="2" eb="3">
      <t>ハ</t>
    </rPh>
    <phoneticPr fontId="3"/>
  </si>
  <si>
    <t>職業・
生業問題</t>
  </si>
  <si>
    <t>資料：福祉課</t>
    <rPh sb="0" eb="2">
      <t>シリョウ</t>
    </rPh>
    <rPh sb="3" eb="6">
      <t>フクシカ</t>
    </rPh>
    <phoneticPr fontId="23"/>
  </si>
  <si>
    <t>財産関係</t>
  </si>
  <si>
    <t>精神衛生</t>
  </si>
  <si>
    <t>教育・
青少年問題</t>
  </si>
  <si>
    <t>母子福祉・　父子福祉</t>
    <rPh sb="6" eb="8">
      <t>フシ</t>
    </rPh>
    <rPh sb="8" eb="10">
      <t>フクシ</t>
    </rPh>
    <phoneticPr fontId="3"/>
  </si>
  <si>
    <t>大　湾</t>
    <rPh sb="0" eb="1">
      <t>オオ</t>
    </rPh>
    <rPh sb="2" eb="3">
      <t>ワン</t>
    </rPh>
    <phoneticPr fontId="3"/>
  </si>
  <si>
    <t>老人福祉</t>
  </si>
  <si>
    <t>人権相談</t>
  </si>
  <si>
    <t>法律相談</t>
  </si>
  <si>
    <t>その他</t>
  </si>
  <si>
    <t>資料：社会福祉協議会</t>
    <rPh sb="0" eb="2">
      <t>シリョウ</t>
    </rPh>
    <phoneticPr fontId="3"/>
  </si>
  <si>
    <t>渡慶次</t>
    <rPh sb="0" eb="1">
      <t>ト</t>
    </rPh>
    <rPh sb="1" eb="2">
      <t>ケイ</t>
    </rPh>
    <rPh sb="2" eb="3">
      <t>ツギ</t>
    </rPh>
    <phoneticPr fontId="3"/>
  </si>
  <si>
    <t>毎年9月1日現在</t>
    <rPh sb="0" eb="2">
      <t>マイトシ</t>
    </rPh>
    <rPh sb="3" eb="4">
      <t>ガツ</t>
    </rPh>
    <rPh sb="5" eb="6">
      <t>ヒ</t>
    </rPh>
    <rPh sb="6" eb="8">
      <t>ゲンザイ</t>
    </rPh>
    <phoneticPr fontId="3"/>
  </si>
  <si>
    <t>　　　　　 区分</t>
  </si>
  <si>
    <t>支給人員</t>
  </si>
  <si>
    <t>グループ名</t>
    <rPh sb="4" eb="5">
      <t>メイ</t>
    </rPh>
    <phoneticPr fontId="3"/>
  </si>
  <si>
    <t>支給額</t>
  </si>
  <si>
    <t>１人当り
支 給 額</t>
  </si>
  <si>
    <t>70歳以上</t>
    <rPh sb="2" eb="5">
      <t>サイイジョウ</t>
    </rPh>
    <phoneticPr fontId="23"/>
  </si>
  <si>
    <t>75歳以上</t>
  </si>
  <si>
    <t>渡具知</t>
  </si>
  <si>
    <t>※　平成17年度より、生活保護受給者は70歳以上も対象となる</t>
    <rPh sb="2" eb="4">
      <t>ヘイセイ</t>
    </rPh>
    <rPh sb="6" eb="8">
      <t>ネンド</t>
    </rPh>
    <rPh sb="11" eb="13">
      <t>セイカツ</t>
    </rPh>
    <rPh sb="13" eb="15">
      <t>ホゴ</t>
    </rPh>
    <rPh sb="15" eb="18">
      <t>ジュキュウシャ</t>
    </rPh>
    <rPh sb="21" eb="24">
      <t>サイイジョウ</t>
    </rPh>
    <rPh sb="25" eb="27">
      <t>タイショウ</t>
    </rPh>
    <phoneticPr fontId="3"/>
  </si>
  <si>
    <t>※　平成17年度より、外国人登録者も含む</t>
    <rPh sb="2" eb="4">
      <t>ヘイセイ</t>
    </rPh>
    <rPh sb="6" eb="8">
      <t>ネンド</t>
    </rPh>
    <rPh sb="11" eb="14">
      <t>ガイコクジン</t>
    </rPh>
    <rPh sb="14" eb="17">
      <t>トウロクシャ</t>
    </rPh>
    <rPh sb="18" eb="19">
      <t>フク</t>
    </rPh>
    <phoneticPr fontId="3"/>
  </si>
  <si>
    <t>金曜日
11時～12時</t>
    <rPh sb="0" eb="2">
      <t>キンヨウ</t>
    </rPh>
    <rPh sb="2" eb="3">
      <t>ビ</t>
    </rPh>
    <rPh sb="6" eb="7">
      <t>ジ</t>
    </rPh>
    <rPh sb="10" eb="11">
      <t>ジ</t>
    </rPh>
    <phoneticPr fontId="3"/>
  </si>
  <si>
    <t>◆　老人福祉</t>
    <rPh sb="2" eb="4">
      <t>ロウジン</t>
    </rPh>
    <rPh sb="4" eb="6">
      <t>フクシ</t>
    </rPh>
    <phoneticPr fontId="3"/>
  </si>
  <si>
    <t>肢体不自由</t>
  </si>
  <si>
    <t>単位：人</t>
    <rPh sb="0" eb="2">
      <t>タンイ</t>
    </rPh>
    <rPh sb="3" eb="4">
      <t>ヒト</t>
    </rPh>
    <phoneticPr fontId="3"/>
  </si>
  <si>
    <t>老人クラブ名</t>
    <rPh sb="0" eb="2">
      <t>ロウジン</t>
    </rPh>
    <rPh sb="5" eb="6">
      <t>メイ</t>
    </rPh>
    <phoneticPr fontId="3"/>
  </si>
  <si>
    <t>平成7年</t>
    <rPh sb="0" eb="2">
      <t>ヘイセイ</t>
    </rPh>
    <rPh sb="3" eb="4">
      <t>ネン</t>
    </rPh>
    <phoneticPr fontId="3"/>
  </si>
  <si>
    <t>喜名松竹会</t>
    <rPh sb="0" eb="1">
      <t>キ</t>
    </rPh>
    <rPh sb="1" eb="2">
      <t>ナ</t>
    </rPh>
    <rPh sb="2" eb="4">
      <t>ショウチク</t>
    </rPh>
    <rPh sb="4" eb="5">
      <t>カイ</t>
    </rPh>
    <phoneticPr fontId="3"/>
  </si>
  <si>
    <t>座喜味友愛会</t>
    <rPh sb="0" eb="1">
      <t>ザ</t>
    </rPh>
    <rPh sb="1" eb="2">
      <t>キ</t>
    </rPh>
    <rPh sb="2" eb="3">
      <t>ミ</t>
    </rPh>
    <rPh sb="3" eb="4">
      <t>トモ</t>
    </rPh>
    <rPh sb="4" eb="5">
      <t>アイ</t>
    </rPh>
    <rPh sb="5" eb="6">
      <t>カイ</t>
    </rPh>
    <phoneticPr fontId="3"/>
  </si>
  <si>
    <t>伊良皆若生会</t>
    <rPh sb="0" eb="3">
      <t>イラミナ</t>
    </rPh>
    <rPh sb="3" eb="4">
      <t>ワカ</t>
    </rPh>
    <rPh sb="4" eb="5">
      <t>イ</t>
    </rPh>
    <rPh sb="5" eb="6">
      <t>カイ</t>
    </rPh>
    <phoneticPr fontId="3"/>
  </si>
  <si>
    <t>上地共栄会</t>
    <rPh sb="0" eb="1">
      <t>ウエ</t>
    </rPh>
    <rPh sb="1" eb="2">
      <t>チ</t>
    </rPh>
    <rPh sb="2" eb="4">
      <t>キョウエイ</t>
    </rPh>
    <rPh sb="4" eb="5">
      <t>カイ</t>
    </rPh>
    <phoneticPr fontId="3"/>
  </si>
  <si>
    <t>波平老友会</t>
    <rPh sb="0" eb="1">
      <t>ナミ</t>
    </rPh>
    <rPh sb="1" eb="2">
      <t>ヒラ</t>
    </rPh>
    <rPh sb="2" eb="3">
      <t>ロウ</t>
    </rPh>
    <rPh sb="3" eb="4">
      <t>トモ</t>
    </rPh>
    <rPh sb="4" eb="5">
      <t>カイ</t>
    </rPh>
    <phoneticPr fontId="3"/>
  </si>
  <si>
    <t>都屋海原会</t>
    <rPh sb="0" eb="1">
      <t>ト</t>
    </rPh>
    <rPh sb="1" eb="2">
      <t>ヤ</t>
    </rPh>
    <rPh sb="2" eb="4">
      <t>ウナバラ</t>
    </rPh>
    <rPh sb="4" eb="5">
      <t>カイ</t>
    </rPh>
    <phoneticPr fontId="3"/>
  </si>
  <si>
    <t>渡慶次青洋会</t>
    <rPh sb="0" eb="1">
      <t>ト</t>
    </rPh>
    <rPh sb="1" eb="2">
      <t>ケイ</t>
    </rPh>
    <rPh sb="2" eb="3">
      <t>ツギ</t>
    </rPh>
    <rPh sb="3" eb="4">
      <t>アオ</t>
    </rPh>
    <rPh sb="4" eb="5">
      <t>ヨウ</t>
    </rPh>
    <rPh sb="5" eb="6">
      <t>カイ</t>
    </rPh>
    <phoneticPr fontId="3"/>
  </si>
  <si>
    <t>儀間光命会</t>
    <rPh sb="0" eb="2">
      <t>ギマ</t>
    </rPh>
    <rPh sb="2" eb="3">
      <t>ヒカリ</t>
    </rPh>
    <rPh sb="3" eb="4">
      <t>イノチ</t>
    </rPh>
    <rPh sb="4" eb="5">
      <t>カイ</t>
    </rPh>
    <phoneticPr fontId="3"/>
  </si>
  <si>
    <t>渡具知緑の会</t>
    <rPh sb="0" eb="1">
      <t>ト</t>
    </rPh>
    <rPh sb="1" eb="2">
      <t>グ</t>
    </rPh>
    <rPh sb="2" eb="3">
      <t>チ</t>
    </rPh>
    <rPh sb="3" eb="4">
      <t>ミドリ</t>
    </rPh>
    <rPh sb="5" eb="6">
      <t>カイ</t>
    </rPh>
    <phoneticPr fontId="3"/>
  </si>
  <si>
    <t>水曜日
11時～13時</t>
    <rPh sb="0" eb="3">
      <t>スイヨウビ</t>
    </rPh>
    <rPh sb="6" eb="7">
      <t>ジ</t>
    </rPh>
    <rPh sb="10" eb="11">
      <t>ジ</t>
    </rPh>
    <phoneticPr fontId="3"/>
  </si>
  <si>
    <t>比謝寿クラブ</t>
    <rPh sb="0" eb="2">
      <t>ヒジャ</t>
    </rPh>
    <rPh sb="2" eb="3">
      <t>ジュ</t>
    </rPh>
    <phoneticPr fontId="3"/>
  </si>
  <si>
    <t>大湾百才会</t>
    <rPh sb="0" eb="1">
      <t>オオ</t>
    </rPh>
    <rPh sb="1" eb="2">
      <t>ワン</t>
    </rPh>
    <rPh sb="2" eb="3">
      <t>ヒャク</t>
    </rPh>
    <rPh sb="3" eb="4">
      <t>サイ</t>
    </rPh>
    <rPh sb="4" eb="5">
      <t>カイ</t>
    </rPh>
    <phoneticPr fontId="3"/>
  </si>
  <si>
    <t>大木若松会</t>
    <rPh sb="0" eb="1">
      <t>オオ</t>
    </rPh>
    <rPh sb="1" eb="2">
      <t>キ</t>
    </rPh>
    <rPh sb="2" eb="4">
      <t>ワカマツ</t>
    </rPh>
    <rPh sb="4" eb="5">
      <t>カイ</t>
    </rPh>
    <phoneticPr fontId="3"/>
  </si>
  <si>
    <t>牧原ときわ会</t>
    <rPh sb="0" eb="2">
      <t>マキハラ</t>
    </rPh>
    <rPh sb="5" eb="6">
      <t>カイ</t>
    </rPh>
    <phoneticPr fontId="3"/>
  </si>
  <si>
    <t>喜名福寿会</t>
    <rPh sb="0" eb="1">
      <t>キ</t>
    </rPh>
    <rPh sb="1" eb="2">
      <t>ナ</t>
    </rPh>
    <rPh sb="2" eb="4">
      <t>フクジュ</t>
    </rPh>
    <rPh sb="4" eb="5">
      <t>カイ</t>
    </rPh>
    <phoneticPr fontId="3"/>
  </si>
  <si>
    <r>
      <t>長田</t>
    </r>
    <r>
      <rPr>
        <sz val="10"/>
        <rFont val="ＭＳ 明朝"/>
        <family val="1"/>
        <charset val="128"/>
      </rPr>
      <t>茶緑の会</t>
    </r>
    <rPh sb="0" eb="1">
      <t>ナガ</t>
    </rPh>
    <rPh sb="1" eb="2">
      <t>タ</t>
    </rPh>
    <rPh sb="2" eb="3">
      <t>チャ</t>
    </rPh>
    <rPh sb="3" eb="4">
      <t>ミドリ</t>
    </rPh>
    <rPh sb="5" eb="6">
      <t>カイ</t>
    </rPh>
    <phoneticPr fontId="3"/>
  </si>
  <si>
    <t>合　　計</t>
    <rPh sb="0" eb="4">
      <t>ゴウケイ</t>
    </rPh>
    <phoneticPr fontId="3"/>
  </si>
  <si>
    <t>資料：福祉課</t>
    <rPh sb="0" eb="2">
      <t>シリョウ</t>
    </rPh>
    <rPh sb="3" eb="5">
      <t>フクシ</t>
    </rPh>
    <rPh sb="5" eb="6">
      <t>カ</t>
    </rPh>
    <phoneticPr fontId="3"/>
  </si>
  <si>
    <t>(15)　ゆいまーる共生事業</t>
    <rPh sb="10" eb="12">
      <t>キョウセイ</t>
    </rPh>
    <rPh sb="12" eb="14">
      <t>ジギョウ</t>
    </rPh>
    <phoneticPr fontId="3"/>
  </si>
  <si>
    <t>公民館</t>
    <rPh sb="0" eb="1">
      <t>コウ</t>
    </rPh>
    <rPh sb="1" eb="2">
      <t>ミン</t>
    </rPh>
    <rPh sb="2" eb="3">
      <t>カン</t>
    </rPh>
    <phoneticPr fontId="3"/>
  </si>
  <si>
    <t>開催日時
（毎月第2・4週）</t>
    <rPh sb="0" eb="2">
      <t>カイサイ</t>
    </rPh>
    <rPh sb="2" eb="4">
      <t>ニチジ</t>
    </rPh>
    <rPh sb="6" eb="8">
      <t>マイツキ</t>
    </rPh>
    <rPh sb="8" eb="9">
      <t>ダイ</t>
    </rPh>
    <rPh sb="12" eb="13">
      <t>シュウ</t>
    </rPh>
    <phoneticPr fontId="3"/>
  </si>
  <si>
    <t>対象者数</t>
    <rPh sb="0" eb="3">
      <t>タイショウシャ</t>
    </rPh>
    <rPh sb="3" eb="4">
      <t>カズ</t>
    </rPh>
    <phoneticPr fontId="3"/>
  </si>
  <si>
    <t>喜　名</t>
    <rPh sb="0" eb="1">
      <t>キ</t>
    </rPh>
    <rPh sb="2" eb="3">
      <t>ナ</t>
    </rPh>
    <phoneticPr fontId="3"/>
  </si>
  <si>
    <t>火曜日
11時～13時</t>
    <rPh sb="0" eb="3">
      <t>カヨウビ</t>
    </rPh>
    <rPh sb="6" eb="7">
      <t>ジ</t>
    </rPh>
    <rPh sb="10" eb="11">
      <t>ジ</t>
    </rPh>
    <phoneticPr fontId="3"/>
  </si>
  <si>
    <t>宇座銀の会</t>
    <rPh sb="0" eb="1">
      <t>ウ</t>
    </rPh>
    <rPh sb="1" eb="2">
      <t>ザ</t>
    </rPh>
    <rPh sb="2" eb="3">
      <t>ギン</t>
    </rPh>
    <rPh sb="4" eb="5">
      <t>カイ</t>
    </rPh>
    <phoneticPr fontId="3"/>
  </si>
  <si>
    <t>宇　座</t>
    <rPh sb="0" eb="1">
      <t>ウ</t>
    </rPh>
    <rPh sb="2" eb="3">
      <t>ザ</t>
    </rPh>
    <phoneticPr fontId="3"/>
  </si>
  <si>
    <t>木曜日
10時30分～12時</t>
    <rPh sb="0" eb="3">
      <t>モクヨウビ</t>
    </rPh>
    <rPh sb="6" eb="7">
      <t>ジ</t>
    </rPh>
    <rPh sb="9" eb="10">
      <t>フン</t>
    </rPh>
    <rPh sb="13" eb="14">
      <t>ジ</t>
    </rPh>
    <phoneticPr fontId="3"/>
  </si>
  <si>
    <t>楚辺クラガー会</t>
    <rPh sb="0" eb="1">
      <t>ソ</t>
    </rPh>
    <rPh sb="1" eb="2">
      <t>ベ</t>
    </rPh>
    <rPh sb="6" eb="7">
      <t>カイ</t>
    </rPh>
    <phoneticPr fontId="3"/>
  </si>
  <si>
    <t>金曜日
14時～16時</t>
    <rPh sb="0" eb="2">
      <t>キンヨウ</t>
    </rPh>
    <rPh sb="2" eb="3">
      <t>ビ</t>
    </rPh>
    <rPh sb="6" eb="7">
      <t>ジ</t>
    </rPh>
    <rPh sb="10" eb="11">
      <t>ジ</t>
    </rPh>
    <phoneticPr fontId="3"/>
  </si>
  <si>
    <t>牧　原</t>
    <rPh sb="0" eb="1">
      <t>マキ</t>
    </rPh>
    <rPh sb="2" eb="3">
      <t>ハラ</t>
    </rPh>
    <phoneticPr fontId="3"/>
  </si>
  <si>
    <t>儀間寿の会</t>
    <rPh sb="0" eb="2">
      <t>ギマ</t>
    </rPh>
    <rPh sb="2" eb="3">
      <t>ジュ</t>
    </rPh>
    <rPh sb="4" eb="5">
      <t>カイ</t>
    </rPh>
    <phoneticPr fontId="3"/>
  </si>
  <si>
    <t>儀　間</t>
    <rPh sb="0" eb="3">
      <t>ギマ</t>
    </rPh>
    <phoneticPr fontId="3"/>
  </si>
  <si>
    <t>波　平</t>
    <rPh sb="0" eb="1">
      <t>ナミ</t>
    </rPh>
    <rPh sb="2" eb="3">
      <t>ヒラ</t>
    </rPh>
    <phoneticPr fontId="3"/>
  </si>
  <si>
    <t>高志保がじゅまる会</t>
    <rPh sb="0" eb="1">
      <t>タカ</t>
    </rPh>
    <rPh sb="1" eb="2">
      <t>シ</t>
    </rPh>
    <rPh sb="2" eb="3">
      <t>ホ</t>
    </rPh>
    <rPh sb="8" eb="9">
      <t>カイ</t>
    </rPh>
    <phoneticPr fontId="3"/>
  </si>
  <si>
    <t>座喜味城寿の会</t>
    <rPh sb="0" eb="1">
      <t>ザ</t>
    </rPh>
    <rPh sb="1" eb="2">
      <t>キ</t>
    </rPh>
    <rPh sb="2" eb="3">
      <t>ミ</t>
    </rPh>
    <rPh sb="3" eb="4">
      <t>シロ</t>
    </rPh>
    <rPh sb="4" eb="5">
      <t>ジュ</t>
    </rPh>
    <rPh sb="6" eb="7">
      <t>カイ</t>
    </rPh>
    <phoneticPr fontId="3"/>
  </si>
  <si>
    <t>木曜日
10時～12時</t>
    <rPh sb="0" eb="3">
      <t>モクヨウビ</t>
    </rPh>
    <rPh sb="6" eb="7">
      <t>ジ</t>
    </rPh>
    <rPh sb="10" eb="11">
      <t>ジ</t>
    </rPh>
    <phoneticPr fontId="3"/>
  </si>
  <si>
    <t>渡具知泊城の会</t>
  </si>
  <si>
    <t>都屋アカター岬の会</t>
    <rPh sb="0" eb="1">
      <t>ト</t>
    </rPh>
    <rPh sb="1" eb="2">
      <t>ヤ</t>
    </rPh>
    <rPh sb="6" eb="7">
      <t>ミサキ</t>
    </rPh>
    <rPh sb="8" eb="9">
      <t>カイ</t>
    </rPh>
    <phoneticPr fontId="3"/>
  </si>
  <si>
    <t>都　屋</t>
    <rPh sb="0" eb="1">
      <t>ト</t>
    </rPh>
    <rPh sb="2" eb="3">
      <t>ヤ</t>
    </rPh>
    <phoneticPr fontId="3"/>
  </si>
  <si>
    <t>比　謝</t>
    <rPh sb="0" eb="3">
      <t>ヒジャ</t>
    </rPh>
    <phoneticPr fontId="3"/>
  </si>
  <si>
    <t>金曜日
12時～14時</t>
    <rPh sb="0" eb="2">
      <t>キンヨウ</t>
    </rPh>
    <rPh sb="2" eb="3">
      <t>ビ</t>
    </rPh>
    <rPh sb="6" eb="7">
      <t>ジ</t>
    </rPh>
    <rPh sb="10" eb="11">
      <t>ジ</t>
    </rPh>
    <phoneticPr fontId="3"/>
  </si>
  <si>
    <t>古堅あけぼの会</t>
    <rPh sb="0" eb="2">
      <t>フルゲン</t>
    </rPh>
    <rPh sb="6" eb="7">
      <t>カイ</t>
    </rPh>
    <phoneticPr fontId="3"/>
  </si>
  <si>
    <t>金曜日
11時～13時</t>
    <rPh sb="0" eb="2">
      <t>キンヨウ</t>
    </rPh>
    <rPh sb="2" eb="3">
      <t>ビ</t>
    </rPh>
    <rPh sb="6" eb="7">
      <t>ジ</t>
    </rPh>
    <rPh sb="10" eb="11">
      <t>ジ</t>
    </rPh>
    <phoneticPr fontId="3"/>
  </si>
  <si>
    <t>瀬名波泉の会</t>
    <rPh sb="0" eb="1">
      <t>セ</t>
    </rPh>
    <rPh sb="1" eb="2">
      <t>ナ</t>
    </rPh>
    <rPh sb="2" eb="3">
      <t>ハ</t>
    </rPh>
    <rPh sb="3" eb="4">
      <t>イズミ</t>
    </rPh>
    <rPh sb="5" eb="6">
      <t>カイ</t>
    </rPh>
    <phoneticPr fontId="3"/>
  </si>
  <si>
    <t>水曜日
14時～16時</t>
    <rPh sb="0" eb="3">
      <t>スイヨウビ</t>
    </rPh>
    <rPh sb="6" eb="7">
      <t>ジ</t>
    </rPh>
    <rPh sb="10" eb="11">
      <t>ジ</t>
    </rPh>
    <phoneticPr fontId="3"/>
  </si>
  <si>
    <t>伊良皆寿楽の会</t>
    <rPh sb="0" eb="3">
      <t>イラミナ</t>
    </rPh>
    <rPh sb="3" eb="4">
      <t>ジュ</t>
    </rPh>
    <rPh sb="4" eb="5">
      <t>ラク</t>
    </rPh>
    <rPh sb="6" eb="7">
      <t>カイ</t>
    </rPh>
    <phoneticPr fontId="3"/>
  </si>
  <si>
    <t>長浜浜べの会</t>
    <rPh sb="0" eb="2">
      <t>ナガハマ</t>
    </rPh>
    <rPh sb="2" eb="3">
      <t>ハマベ</t>
    </rPh>
    <rPh sb="5" eb="6">
      <t>カイ</t>
    </rPh>
    <phoneticPr fontId="3"/>
  </si>
  <si>
    <t>大木わかさ会</t>
    <rPh sb="0" eb="1">
      <t>オオ</t>
    </rPh>
    <rPh sb="1" eb="2">
      <t>キ</t>
    </rPh>
    <rPh sb="5" eb="6">
      <t>カイ</t>
    </rPh>
    <phoneticPr fontId="3"/>
  </si>
  <si>
    <t>金曜日
11時～12時</t>
    <rPh sb="0" eb="3">
      <t>キンヨウビ</t>
    </rPh>
    <rPh sb="6" eb="7">
      <t>ジ</t>
    </rPh>
    <rPh sb="10" eb="11">
      <t>ジ</t>
    </rPh>
    <phoneticPr fontId="3"/>
  </si>
  <si>
    <t>比謝川の会</t>
    <rPh sb="0" eb="2">
      <t>ヒジャ</t>
    </rPh>
    <rPh sb="2" eb="3">
      <t>カワ</t>
    </rPh>
    <rPh sb="4" eb="5">
      <t>カイ</t>
    </rPh>
    <phoneticPr fontId="3"/>
  </si>
  <si>
    <t>比謝矼</t>
    <rPh sb="0" eb="2">
      <t>ヒジャ</t>
    </rPh>
    <rPh sb="2" eb="3">
      <t>バシ</t>
    </rPh>
    <phoneticPr fontId="3"/>
  </si>
  <si>
    <t>水曜日
9時30分～11時30分</t>
    <rPh sb="0" eb="3">
      <t>スイヨウビ</t>
    </rPh>
    <rPh sb="5" eb="6">
      <t>ジ</t>
    </rPh>
    <rPh sb="8" eb="9">
      <t>フン</t>
    </rPh>
    <rPh sb="12" eb="13">
      <t>ジ</t>
    </rPh>
    <rPh sb="15" eb="16">
      <t>フン</t>
    </rPh>
    <phoneticPr fontId="3"/>
  </si>
  <si>
    <t>大湾わぶくの会</t>
    <rPh sb="0" eb="1">
      <t>オオ</t>
    </rPh>
    <rPh sb="1" eb="2">
      <t>ワン</t>
    </rPh>
    <rPh sb="6" eb="7">
      <t>カイ</t>
    </rPh>
    <phoneticPr fontId="3"/>
  </si>
  <si>
    <t>木曜日
14時～15時</t>
    <rPh sb="0" eb="3">
      <t>モクヨウビ</t>
    </rPh>
    <rPh sb="6" eb="7">
      <t>ジ</t>
    </rPh>
    <rPh sb="10" eb="11">
      <t>ジ</t>
    </rPh>
    <phoneticPr fontId="3"/>
  </si>
  <si>
    <t>長　田</t>
    <rPh sb="0" eb="1">
      <t>ナガ</t>
    </rPh>
    <rPh sb="2" eb="3">
      <t>タ</t>
    </rPh>
    <phoneticPr fontId="3"/>
  </si>
  <si>
    <t>大添萬代会</t>
    <rPh sb="0" eb="1">
      <t>オオ</t>
    </rPh>
    <rPh sb="1" eb="2">
      <t>ソ</t>
    </rPh>
    <rPh sb="2" eb="3">
      <t>マン</t>
    </rPh>
    <rPh sb="3" eb="4">
      <t>ダイ</t>
    </rPh>
    <rPh sb="4" eb="5">
      <t>カイ</t>
    </rPh>
    <phoneticPr fontId="3"/>
  </si>
  <si>
    <t>大　添</t>
    <rPh sb="0" eb="1">
      <t>オオ</t>
    </rPh>
    <rPh sb="2" eb="3">
      <t>ソ</t>
    </rPh>
    <phoneticPr fontId="3"/>
  </si>
  <si>
    <t>親　志</t>
    <rPh sb="0" eb="1">
      <t>オヤ</t>
    </rPh>
    <rPh sb="2" eb="3">
      <t>シ</t>
    </rPh>
    <phoneticPr fontId="3"/>
  </si>
  <si>
    <t>横　田</t>
    <rPh sb="0" eb="1">
      <t>ヨコ</t>
    </rPh>
    <rPh sb="2" eb="3">
      <t>タ</t>
    </rPh>
    <phoneticPr fontId="3"/>
  </si>
  <si>
    <t>合　　　計</t>
    <rPh sb="0" eb="5">
      <t>ゴウケイ</t>
    </rPh>
    <phoneticPr fontId="3"/>
  </si>
  <si>
    <t>正　　職　　員　　数</t>
    <rPh sb="0" eb="1">
      <t>セイ</t>
    </rPh>
    <phoneticPr fontId="3"/>
  </si>
  <si>
    <t>※　平成30年度以降、公立・法人を同時に希望できるため、保育の必要な児童数（申込数）の内数は集計していない。</t>
    <rPh sb="2" eb="4">
      <t>ヘイセイ</t>
    </rPh>
    <rPh sb="6" eb="8">
      <t>ネンド</t>
    </rPh>
    <rPh sb="8" eb="10">
      <t>イコウ</t>
    </rPh>
    <rPh sb="17" eb="19">
      <t>ドウジ</t>
    </rPh>
    <phoneticPr fontId="3"/>
  </si>
  <si>
    <t>Ｐ７２</t>
  </si>
  <si>
    <t>(10)　身体障害者手帳及び療育手帳交付状況の推移</t>
  </si>
  <si>
    <t>身　　　体　　　障　　　害　　　者　　　手　　　帳</t>
  </si>
  <si>
    <r>
      <t>療育手帳　　</t>
    </r>
    <r>
      <rPr>
        <sz val="8"/>
        <rFont val="ＭＳ 明朝"/>
        <family val="1"/>
        <charset val="128"/>
      </rPr>
      <t>〈知的障害者〉</t>
    </r>
    <rPh sb="7" eb="9">
      <t>チテキ</t>
    </rPh>
    <rPh sb="9" eb="11">
      <t>ショウガイ</t>
    </rPh>
    <rPh sb="11" eb="12">
      <t>シャ</t>
    </rPh>
    <phoneticPr fontId="3"/>
  </si>
  <si>
    <t>資料：社会福祉協議会・福祉課</t>
    <rPh sb="0" eb="2">
      <t>シリョウ</t>
    </rPh>
    <rPh sb="3" eb="5">
      <t>シャカイ</t>
    </rPh>
    <rPh sb="5" eb="7">
      <t>フクシ</t>
    </rPh>
    <rPh sb="7" eb="10">
      <t>キョウギカイ</t>
    </rPh>
    <rPh sb="11" eb="13">
      <t>フクシ</t>
    </rPh>
    <rPh sb="13" eb="14">
      <t>カ</t>
    </rPh>
    <phoneticPr fontId="23"/>
  </si>
  <si>
    <t>総計</t>
  </si>
  <si>
    <t>視覚障害</t>
  </si>
  <si>
    <t>聴覚障害</t>
  </si>
  <si>
    <t>内部疾患</t>
  </si>
  <si>
    <t>平成20年度</t>
    <rPh sb="0" eb="2">
      <t>ヘイセイ</t>
    </rPh>
    <rPh sb="4" eb="6">
      <t>ネンド</t>
    </rPh>
    <phoneticPr fontId="3"/>
  </si>
  <si>
    <t>資料：福祉課</t>
  </si>
  <si>
    <t>(11) 募金状況の推移</t>
  </si>
  <si>
    <t>単位：千円、％</t>
    <rPh sb="0" eb="2">
      <t>タンイ</t>
    </rPh>
    <rPh sb="3" eb="5">
      <t>センエン</t>
    </rPh>
    <phoneticPr fontId="23"/>
  </si>
  <si>
    <t>(2)　村立保育所の年齢別収容状況の推移</t>
    <phoneticPr fontId="3"/>
  </si>
  <si>
    <t>(4)　国民健康保険加入状況の推移</t>
    <phoneticPr fontId="3"/>
  </si>
  <si>
    <t>各年3月末現在</t>
  </si>
  <si>
    <t>(6)　国民健康保険の医療費給付状況</t>
    <phoneticPr fontId="3"/>
  </si>
  <si>
    <t>８　福祉・保険</t>
    <rPh sb="2" eb="4">
      <t>フクシ</t>
    </rPh>
    <rPh sb="5" eb="7">
      <t>ホケン</t>
    </rPh>
    <phoneticPr fontId="28"/>
  </si>
  <si>
    <t>◆　保育所</t>
    <rPh sb="2" eb="5">
      <t>ホイクショ</t>
    </rPh>
    <phoneticPr fontId="28"/>
  </si>
  <si>
    <t>（１）</t>
    <phoneticPr fontId="28"/>
  </si>
  <si>
    <t>村内保育所職員及び需要率の推移</t>
    <rPh sb="0" eb="2">
      <t>ソンナイ</t>
    </rPh>
    <rPh sb="2" eb="5">
      <t>ホイクショ</t>
    </rPh>
    <rPh sb="5" eb="7">
      <t>ショクイン</t>
    </rPh>
    <rPh sb="7" eb="8">
      <t>オヨ</t>
    </rPh>
    <rPh sb="9" eb="11">
      <t>ジュヨウ</t>
    </rPh>
    <rPh sb="11" eb="12">
      <t>リツ</t>
    </rPh>
    <rPh sb="13" eb="15">
      <t>スイイ</t>
    </rPh>
    <phoneticPr fontId="28"/>
  </si>
  <si>
    <t>（２）</t>
    <phoneticPr fontId="28"/>
  </si>
  <si>
    <t>村立保育所の年齢別収容状況の推移</t>
    <rPh sb="0" eb="2">
      <t>ソンリツ</t>
    </rPh>
    <rPh sb="2" eb="5">
      <t>ホイクショ</t>
    </rPh>
    <rPh sb="6" eb="9">
      <t>ネンレイベツ</t>
    </rPh>
    <rPh sb="9" eb="11">
      <t>シュウヨウ</t>
    </rPh>
    <rPh sb="11" eb="13">
      <t>ジョウキョウ</t>
    </rPh>
    <rPh sb="14" eb="16">
      <t>スイイ</t>
    </rPh>
    <phoneticPr fontId="28"/>
  </si>
  <si>
    <t>（３）</t>
  </si>
  <si>
    <t>私立（法人）保育所の年齢別収容状況の推移</t>
    <rPh sb="0" eb="2">
      <t>シリツ</t>
    </rPh>
    <rPh sb="3" eb="5">
      <t>ホウジン</t>
    </rPh>
    <rPh sb="6" eb="9">
      <t>ホイクショ</t>
    </rPh>
    <rPh sb="10" eb="13">
      <t>ネンレイベツ</t>
    </rPh>
    <rPh sb="13" eb="15">
      <t>シュウヨウ</t>
    </rPh>
    <rPh sb="15" eb="17">
      <t>ジョウキョウ</t>
    </rPh>
    <rPh sb="18" eb="20">
      <t>スイイ</t>
    </rPh>
    <phoneticPr fontId="28"/>
  </si>
  <si>
    <t>◆　国民健康保険</t>
    <rPh sb="2" eb="4">
      <t>コクミン</t>
    </rPh>
    <rPh sb="4" eb="6">
      <t>ケンコウ</t>
    </rPh>
    <rPh sb="6" eb="8">
      <t>ホケン</t>
    </rPh>
    <phoneticPr fontId="28"/>
  </si>
  <si>
    <t>（４）</t>
  </si>
  <si>
    <t>国民健康保険加入状況の推移</t>
    <rPh sb="0" eb="2">
      <t>コクミン</t>
    </rPh>
    <rPh sb="2" eb="4">
      <t>ケンコウ</t>
    </rPh>
    <rPh sb="4" eb="6">
      <t>ホケン</t>
    </rPh>
    <rPh sb="6" eb="8">
      <t>カニュウ</t>
    </rPh>
    <rPh sb="8" eb="10">
      <t>ジョウキョウ</t>
    </rPh>
    <rPh sb="11" eb="13">
      <t>スイイ</t>
    </rPh>
    <phoneticPr fontId="28"/>
  </si>
  <si>
    <t>（５）</t>
  </si>
  <si>
    <t>国民健康保険運営状況</t>
    <rPh sb="0" eb="2">
      <t>コクミン</t>
    </rPh>
    <rPh sb="2" eb="4">
      <t>ケンコウ</t>
    </rPh>
    <rPh sb="4" eb="6">
      <t>ホケン</t>
    </rPh>
    <rPh sb="6" eb="8">
      <t>ウンエイ</t>
    </rPh>
    <rPh sb="8" eb="10">
      <t>ジョウキョウ</t>
    </rPh>
    <phoneticPr fontId="28"/>
  </si>
  <si>
    <t>（６）</t>
  </si>
  <si>
    <t>国民健康保険の医療費給付状況</t>
    <rPh sb="0" eb="2">
      <t>コクミン</t>
    </rPh>
    <rPh sb="2" eb="4">
      <t>ケンコウ</t>
    </rPh>
    <rPh sb="4" eb="6">
      <t>ホケン</t>
    </rPh>
    <rPh sb="7" eb="10">
      <t>イリョウヒ</t>
    </rPh>
    <rPh sb="10" eb="12">
      <t>キュウフ</t>
    </rPh>
    <rPh sb="12" eb="14">
      <t>ジョウキョウ</t>
    </rPh>
    <phoneticPr fontId="28"/>
  </si>
  <si>
    <t>◆　国民年金</t>
    <rPh sb="2" eb="4">
      <t>コクミン</t>
    </rPh>
    <rPh sb="4" eb="6">
      <t>ネンキン</t>
    </rPh>
    <phoneticPr fontId="28"/>
  </si>
  <si>
    <t>（７）</t>
  </si>
  <si>
    <t>国民年金の加入状況及び免除率</t>
    <rPh sb="0" eb="2">
      <t>コクミン</t>
    </rPh>
    <rPh sb="2" eb="4">
      <t>ネンキン</t>
    </rPh>
    <rPh sb="5" eb="7">
      <t>カニュウ</t>
    </rPh>
    <rPh sb="7" eb="9">
      <t>ジョウキョウ</t>
    </rPh>
    <rPh sb="9" eb="10">
      <t>オヨ</t>
    </rPh>
    <rPh sb="11" eb="13">
      <t>メンジョ</t>
    </rPh>
    <rPh sb="13" eb="14">
      <t>リツ</t>
    </rPh>
    <phoneticPr fontId="28"/>
  </si>
  <si>
    <t>（８）</t>
  </si>
  <si>
    <t>国民年金受給者状況の推移</t>
    <rPh sb="0" eb="2">
      <t>コクミン</t>
    </rPh>
    <rPh sb="2" eb="4">
      <t>ネンキン</t>
    </rPh>
    <rPh sb="4" eb="7">
      <t>ジュキュウシャ</t>
    </rPh>
    <rPh sb="7" eb="9">
      <t>ジョウキョウ</t>
    </rPh>
    <rPh sb="10" eb="12">
      <t>スイイ</t>
    </rPh>
    <phoneticPr fontId="28"/>
  </si>
  <si>
    <t>◆　生活保護</t>
    <rPh sb="2" eb="4">
      <t>セイカツ</t>
    </rPh>
    <rPh sb="4" eb="6">
      <t>ホゴ</t>
    </rPh>
    <phoneticPr fontId="28"/>
  </si>
  <si>
    <t>（９）</t>
  </si>
  <si>
    <t>生活福祉資金貸付状況の推移</t>
    <rPh sb="0" eb="2">
      <t>セイカツ</t>
    </rPh>
    <rPh sb="2" eb="4">
      <t>フクシ</t>
    </rPh>
    <rPh sb="4" eb="6">
      <t>シキン</t>
    </rPh>
    <rPh sb="6" eb="8">
      <t>カシツケ</t>
    </rPh>
    <rPh sb="8" eb="10">
      <t>ジョウキョウ</t>
    </rPh>
    <rPh sb="11" eb="13">
      <t>スイイ</t>
    </rPh>
    <phoneticPr fontId="28"/>
  </si>
  <si>
    <t>（１０）</t>
  </si>
  <si>
    <t>身体障害者手帳及び療育手帳交付状況の推移</t>
    <rPh sb="0" eb="2">
      <t>シンタイ</t>
    </rPh>
    <rPh sb="2" eb="5">
      <t>ショウガイシャ</t>
    </rPh>
    <rPh sb="5" eb="7">
      <t>テチョウ</t>
    </rPh>
    <rPh sb="7" eb="8">
      <t>オヨ</t>
    </rPh>
    <rPh sb="9" eb="10">
      <t>リョウ</t>
    </rPh>
    <rPh sb="10" eb="11">
      <t>イク</t>
    </rPh>
    <rPh sb="11" eb="13">
      <t>テチョウ</t>
    </rPh>
    <rPh sb="13" eb="15">
      <t>コウフ</t>
    </rPh>
    <rPh sb="15" eb="17">
      <t>ジョウキョウ</t>
    </rPh>
    <rPh sb="18" eb="20">
      <t>スイイ</t>
    </rPh>
    <phoneticPr fontId="28"/>
  </si>
  <si>
    <t>（１１）</t>
    <phoneticPr fontId="28"/>
  </si>
  <si>
    <t>募金状況の推移</t>
    <rPh sb="0" eb="2">
      <t>ボキン</t>
    </rPh>
    <rPh sb="2" eb="4">
      <t>ジョウキョウ</t>
    </rPh>
    <rPh sb="5" eb="7">
      <t>スイイ</t>
    </rPh>
    <phoneticPr fontId="28"/>
  </si>
  <si>
    <t>◆　村民相談</t>
    <rPh sb="2" eb="4">
      <t>ソンミン</t>
    </rPh>
    <rPh sb="4" eb="6">
      <t>ソウダン</t>
    </rPh>
    <phoneticPr fontId="28"/>
  </si>
  <si>
    <t>（１２）</t>
    <phoneticPr fontId="28"/>
  </si>
  <si>
    <t>心配ごと相談件数の推移</t>
    <rPh sb="0" eb="2">
      <t>シンパイ</t>
    </rPh>
    <rPh sb="4" eb="6">
      <t>ソウダン</t>
    </rPh>
    <rPh sb="6" eb="8">
      <t>ケンスウ</t>
    </rPh>
    <rPh sb="9" eb="11">
      <t>スイイ</t>
    </rPh>
    <phoneticPr fontId="28"/>
  </si>
  <si>
    <t>◆　老人福祉</t>
    <rPh sb="2" eb="4">
      <t>ロウジン</t>
    </rPh>
    <rPh sb="4" eb="6">
      <t>フクシ</t>
    </rPh>
    <phoneticPr fontId="28"/>
  </si>
  <si>
    <t>（１３）</t>
    <phoneticPr fontId="28"/>
  </si>
  <si>
    <t>敬老交付金支給状況の推移</t>
    <rPh sb="0" eb="2">
      <t>ケイロウ</t>
    </rPh>
    <rPh sb="2" eb="5">
      <t>コウフキン</t>
    </rPh>
    <rPh sb="5" eb="7">
      <t>シキュウ</t>
    </rPh>
    <rPh sb="7" eb="9">
      <t>ジョウキョウ</t>
    </rPh>
    <rPh sb="10" eb="12">
      <t>スイイ</t>
    </rPh>
    <phoneticPr fontId="28"/>
  </si>
  <si>
    <t>（１４）</t>
    <phoneticPr fontId="28"/>
  </si>
  <si>
    <t>老人クラブ会員数の推移</t>
    <rPh sb="0" eb="2">
      <t>ロウジン</t>
    </rPh>
    <rPh sb="5" eb="8">
      <t>カイインスウ</t>
    </rPh>
    <rPh sb="9" eb="11">
      <t>スイイ</t>
    </rPh>
    <phoneticPr fontId="28"/>
  </si>
  <si>
    <t>（１５）</t>
    <phoneticPr fontId="28"/>
  </si>
  <si>
    <t>ゆいまーる共生事業</t>
    <rPh sb="5" eb="7">
      <t>キョウセイ</t>
    </rPh>
    <rPh sb="7" eb="9">
      <t>ジギョウ</t>
    </rPh>
    <phoneticPr fontId="28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</si>
</sst>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2">
    <numFmt numFmtId="41" formatCode="_ * #,##0_ ;_ * \-#,##0_ ;_ * &quot;-&quot;_ ;_ @_ "/>
    <numFmt numFmtId="176" formatCode="#,##0_);\(#,##0\)"/>
    <numFmt numFmtId="177" formatCode="\(0\)"/>
    <numFmt numFmtId="178" formatCode="0_);\(0\)"/>
    <numFmt numFmtId="179" formatCode="#,##0.0_);\(#,##0.0\)"/>
    <numFmt numFmtId="180" formatCode="0.0_ "/>
    <numFmt numFmtId="181" formatCode="0_ "/>
    <numFmt numFmtId="182" formatCode="#,##0.0;[Red]\-#,##0.0"/>
    <numFmt numFmtId="183" formatCode="#,##0_ "/>
    <numFmt numFmtId="184" formatCode="_ * #,##0.0_ ;_ * \-#,##0.0_ ;_ * &quot;-&quot;_ ;_ @_ "/>
    <numFmt numFmtId="186" formatCode="#,##0_);[Red]\(#,##0\)"/>
    <numFmt numFmtId="187" formatCode="0_);[Red]\(0\)"/>
  </numFmts>
  <fonts count="33">
    <font>
      <sz val="11"/>
      <name val="ＭＳ Ｐゴシック"/>
      <family val="3"/>
    </font>
    <font>
      <sz val="11"/>
      <name val="ＭＳ Ｐゴシック"/>
      <family val="3"/>
    </font>
    <font>
      <sz val="13"/>
      <name val="FA 明朝"/>
      <family val="1"/>
    </font>
    <font>
      <sz val="6"/>
      <name val="ＭＳ Ｐゴシック"/>
      <family val="3"/>
      <scheme val="minor"/>
    </font>
    <font>
      <sz val="10"/>
      <name val="ＭＳ 明朝"/>
      <family val="1"/>
    </font>
    <font>
      <sz val="10"/>
      <color indexed="9"/>
      <name val="ＭＳ 明朝"/>
      <family val="1"/>
    </font>
    <font>
      <b/>
      <sz val="14"/>
      <name val="ＭＳ 明朝"/>
      <family val="1"/>
    </font>
    <font>
      <sz val="14"/>
      <name val="ＭＳ 明朝"/>
      <family val="1"/>
    </font>
    <font>
      <sz val="9"/>
      <name val="ＭＳ 明朝"/>
      <family val="1"/>
    </font>
    <font>
      <sz val="10"/>
      <color theme="1"/>
      <name val="ＭＳ 明朝"/>
      <family val="1"/>
    </font>
    <font>
      <sz val="9"/>
      <color theme="1"/>
      <name val="ＭＳ 明朝"/>
      <family val="1"/>
    </font>
    <font>
      <b/>
      <sz val="12"/>
      <name val="ＭＳ 明朝"/>
      <family val="1"/>
    </font>
    <font>
      <sz val="10"/>
      <color rgb="FFFF0000"/>
      <name val="ＭＳ 明朝"/>
      <family val="1"/>
    </font>
    <font>
      <sz val="8"/>
      <name val="ＭＳ 明朝"/>
      <family val="1"/>
    </font>
    <font>
      <b/>
      <sz val="14"/>
      <color theme="1"/>
      <name val="ＭＳ 明朝"/>
      <family val="1"/>
    </font>
    <font>
      <b/>
      <sz val="9"/>
      <color theme="1"/>
      <name val="BIZ UDゴシック"/>
      <family val="3"/>
    </font>
    <font>
      <sz val="11"/>
      <name val="ＭＳ 明朝"/>
      <family val="1"/>
    </font>
    <font>
      <sz val="12"/>
      <name val="ＭＳ 明朝"/>
      <family val="1"/>
    </font>
    <font>
      <sz val="11"/>
      <color theme="1"/>
      <name val="ＭＳ Ｐゴシック"/>
      <family val="3"/>
    </font>
    <font>
      <sz val="9"/>
      <color rgb="FFFF0000"/>
      <name val="ＭＳ 明朝"/>
      <family val="1"/>
    </font>
    <font>
      <sz val="11"/>
      <color theme="1"/>
      <name val="ＭＳ 明朝"/>
      <family val="1"/>
    </font>
    <font>
      <b/>
      <sz val="10"/>
      <color rgb="FFFF0000"/>
      <name val="ＭＳ 明朝"/>
      <family val="1"/>
    </font>
    <font>
      <sz val="9"/>
      <color theme="1"/>
      <name val="ＭＳ Ｐゴシック"/>
      <family val="3"/>
      <scheme val="minor"/>
    </font>
    <font>
      <sz val="6.5"/>
      <name val="ＭＳ Ｐゴシック"/>
      <family val="3"/>
    </font>
    <font>
      <sz val="6"/>
      <name val="ＭＳ Ｐ明朝"/>
      <family val="1"/>
    </font>
    <font>
      <sz val="6"/>
      <name val="ＭＳ 明朝"/>
      <family val="1"/>
    </font>
    <font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u/>
      <sz val="11"/>
      <color theme="10"/>
      <name val="ＭＳ Ｐゴシック"/>
      <family val="3"/>
    </font>
    <font>
      <b/>
      <sz val="20"/>
      <color theme="1"/>
      <name val="ＭＳ 明朝"/>
      <family val="1"/>
      <charset val="128"/>
    </font>
    <font>
      <sz val="20"/>
      <color theme="1"/>
      <name val="ＭＳ 明朝"/>
      <family val="1"/>
      <charset val="128"/>
    </font>
    <font>
      <u/>
      <sz val="20"/>
      <color theme="10"/>
      <name val="ＭＳ Ｐゴシック"/>
      <family val="3"/>
    </font>
  </fonts>
  <fills count="4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  <fill>
      <patternFill patternType="solid">
        <fgColor theme="0"/>
        <bgColor indexed="64"/>
      </patternFill>
    </fill>
  </fills>
  <borders count="55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hair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 style="thin">
        <color indexed="64"/>
      </bottom>
      <diagonal/>
    </border>
    <border>
      <left/>
      <right style="hair">
        <color indexed="64"/>
      </right>
      <top style="thin">
        <color indexed="64"/>
      </top>
      <bottom/>
      <diagonal/>
    </border>
    <border>
      <left/>
      <right style="hair">
        <color indexed="64"/>
      </right>
      <top/>
      <bottom/>
      <diagonal/>
    </border>
    <border>
      <left/>
      <right style="hair">
        <color indexed="64"/>
      </right>
      <top style="thin">
        <color indexed="64"/>
      </top>
      <bottom style="hair">
        <color indexed="64"/>
      </bottom>
      <diagonal/>
    </border>
    <border>
      <left/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hair">
        <color indexed="64"/>
      </right>
      <top style="thin">
        <color indexed="64"/>
      </top>
      <bottom/>
      <diagonal/>
    </border>
    <border>
      <left style="hair">
        <color indexed="64"/>
      </left>
      <right style="hair">
        <color indexed="64"/>
      </right>
      <top/>
      <bottom/>
      <diagonal/>
    </border>
    <border>
      <left style="hair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thin">
        <color indexed="64"/>
      </top>
      <bottom/>
      <diagonal/>
    </border>
    <border>
      <left style="hair">
        <color indexed="64"/>
      </left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hair">
        <color indexed="64"/>
      </right>
      <top/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hair">
        <color indexed="64"/>
      </left>
      <right style="hair">
        <color indexed="64"/>
      </right>
      <top/>
      <bottom style="hair">
        <color indexed="64"/>
      </bottom>
      <diagonal/>
    </border>
    <border>
      <left style="hair">
        <color indexed="64"/>
      </left>
      <right style="hair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 style="hair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hair">
        <color indexed="64"/>
      </right>
      <top style="thin">
        <color indexed="64"/>
      </top>
      <bottom style="hair">
        <color indexed="64"/>
      </bottom>
      <diagonal/>
    </border>
    <border>
      <left style="thin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 style="hair">
        <color indexed="64"/>
      </top>
      <bottom/>
      <diagonal/>
    </border>
    <border>
      <left style="hair">
        <color indexed="64"/>
      </left>
      <right style="hair">
        <color indexed="64"/>
      </right>
      <top/>
      <bottom style="thin">
        <color indexed="64"/>
      </bottom>
      <diagonal/>
    </border>
    <border>
      <left style="hair">
        <color indexed="64"/>
      </left>
      <right style="thin">
        <color indexed="64"/>
      </right>
      <top style="hair">
        <color indexed="64"/>
      </top>
      <bottom/>
      <diagonal/>
    </border>
    <border>
      <left style="hair">
        <color indexed="64"/>
      </left>
      <right style="thin">
        <color indexed="64"/>
      </right>
      <top/>
      <bottom style="hair">
        <color indexed="64"/>
      </bottom>
      <diagonal/>
    </border>
    <border>
      <left style="hair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 style="hair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</borders>
  <cellStyleXfs count="9">
    <xf numFmtId="0" fontId="0" fillId="0" borderId="0"/>
    <xf numFmtId="9" fontId="1" fillId="0" borderId="0" applyFont="0" applyFill="0" applyBorder="0" applyAlignment="0" applyProtection="0"/>
    <xf numFmtId="9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" fillId="0" borderId="0"/>
    <xf numFmtId="0" fontId="2" fillId="0" borderId="0"/>
    <xf numFmtId="38" fontId="1" fillId="0" borderId="0" applyFont="0" applyFill="0" applyBorder="0" applyAlignment="0" applyProtection="0"/>
    <xf numFmtId="0" fontId="29" fillId="0" borderId="0" applyNumberFormat="0" applyFill="0" applyBorder="0" applyAlignment="0" applyProtection="0"/>
  </cellStyleXfs>
  <cellXfs count="461">
    <xf numFmtId="0" fontId="0" fillId="0" borderId="0" xfId="0"/>
    <xf numFmtId="0" fontId="4" fillId="0" borderId="0" xfId="5" applyFont="1" applyAlignment="1" applyProtection="1">
      <alignment vertical="center"/>
      <protection locked="0"/>
    </xf>
    <xf numFmtId="176" fontId="4" fillId="0" borderId="0" xfId="5" applyNumberFormat="1" applyFont="1" applyAlignment="1" applyProtection="1">
      <alignment vertical="center"/>
      <protection locked="0"/>
    </xf>
    <xf numFmtId="0" fontId="5" fillId="0" borderId="0" xfId="5" applyFont="1" applyAlignment="1" applyProtection="1">
      <alignment vertical="center"/>
      <protection locked="0"/>
    </xf>
    <xf numFmtId="0" fontId="6" fillId="0" borderId="0" xfId="5" applyFont="1" applyAlignment="1" applyProtection="1">
      <alignment horizontal="centerContinuous" vertical="center"/>
      <protection locked="0"/>
    </xf>
    <xf numFmtId="0" fontId="4" fillId="0" borderId="0" xfId="5" applyFont="1" applyAlignment="1" applyProtection="1">
      <alignment horizontal="centerContinuous" vertical="center"/>
      <protection locked="0"/>
    </xf>
    <xf numFmtId="0" fontId="7" fillId="0" borderId="0" xfId="5" applyFont="1" applyAlignment="1" applyProtection="1">
      <alignment vertical="center"/>
      <protection locked="0"/>
    </xf>
    <xf numFmtId="0" fontId="8" fillId="0" borderId="0" xfId="5" applyFont="1" applyFill="1" applyAlignment="1" applyProtection="1">
      <alignment horizontal="left" vertical="center"/>
      <protection locked="0"/>
    </xf>
    <xf numFmtId="0" fontId="9" fillId="0" borderId="1" xfId="5" applyFont="1" applyFill="1" applyBorder="1" applyAlignment="1" applyProtection="1">
      <alignment horizontal="right" vertical="top"/>
      <protection locked="0"/>
    </xf>
    <xf numFmtId="0" fontId="9" fillId="0" borderId="2" xfId="5" applyFont="1" applyFill="1" applyBorder="1" applyAlignment="1" applyProtection="1">
      <alignment horizontal="left"/>
      <protection locked="0"/>
    </xf>
    <xf numFmtId="0" fontId="10" fillId="0" borderId="0" xfId="5" applyFont="1" applyFill="1" applyBorder="1" applyAlignment="1" applyProtection="1">
      <alignment horizontal="left" vertical="center"/>
      <protection locked="0"/>
    </xf>
    <xf numFmtId="0" fontId="10" fillId="0" borderId="0" xfId="5" applyFont="1" applyFill="1" applyAlignment="1" applyProtection="1">
      <alignment vertical="center"/>
      <protection locked="0"/>
    </xf>
    <xf numFmtId="0" fontId="9" fillId="0" borderId="0" xfId="5" applyFont="1" applyFill="1" applyAlignment="1" applyProtection="1">
      <alignment vertical="center"/>
      <protection locked="0"/>
    </xf>
    <xf numFmtId="0" fontId="9" fillId="0" borderId="0" xfId="5" applyFont="1" applyFill="1" applyBorder="1" applyAlignment="1" applyProtection="1">
      <alignment horizontal="left" vertical="center"/>
      <protection locked="0"/>
    </xf>
    <xf numFmtId="0" fontId="9" fillId="0" borderId="0" xfId="5" applyFont="1" applyFill="1" applyBorder="1" applyAlignment="1" applyProtection="1">
      <alignment horizontal="center" vertical="center"/>
      <protection locked="0"/>
    </xf>
    <xf numFmtId="0" fontId="4" fillId="0" borderId="0" xfId="5" applyFont="1" applyBorder="1" applyAlignment="1" applyProtection="1">
      <alignment vertical="center"/>
      <protection locked="0"/>
    </xf>
    <xf numFmtId="0" fontId="11" fillId="0" borderId="0" xfId="5" applyFont="1" applyFill="1" applyAlignment="1" applyProtection="1">
      <alignment horizontal="centerContinuous" vertical="center"/>
      <protection locked="0"/>
    </xf>
    <xf numFmtId="176" fontId="9" fillId="0" borderId="1" xfId="7" applyNumberFormat="1" applyFont="1" applyFill="1" applyBorder="1" applyAlignment="1" applyProtection="1">
      <alignment horizontal="right" indent="1"/>
      <protection locked="0"/>
    </xf>
    <xf numFmtId="176" fontId="9" fillId="0" borderId="3" xfId="5" applyNumberFormat="1" applyFont="1" applyFill="1" applyBorder="1" applyAlignment="1" applyProtection="1">
      <alignment horizontal="right" vertical="top" indent="1"/>
      <protection locked="0"/>
    </xf>
    <xf numFmtId="176" fontId="9" fillId="0" borderId="3" xfId="7" applyNumberFormat="1" applyFont="1" applyFill="1" applyBorder="1" applyAlignment="1" applyProtection="1">
      <alignment horizontal="right" indent="1"/>
      <protection locked="0"/>
    </xf>
    <xf numFmtId="176" fontId="9" fillId="0" borderId="4" xfId="5" applyNumberFormat="1" applyFont="1" applyFill="1" applyBorder="1" applyAlignment="1" applyProtection="1">
      <alignment horizontal="right" vertical="center"/>
      <protection locked="0"/>
    </xf>
    <xf numFmtId="176" fontId="9" fillId="0" borderId="5" xfId="5" applyNumberFormat="1" applyFont="1" applyFill="1" applyBorder="1" applyAlignment="1" applyProtection="1">
      <alignment horizontal="right" vertical="center"/>
      <protection locked="0"/>
    </xf>
    <xf numFmtId="176" fontId="9" fillId="0" borderId="0" xfId="5" applyNumberFormat="1" applyFont="1" applyFill="1" applyBorder="1" applyAlignment="1" applyProtection="1">
      <alignment horizontal="right" vertical="top" indent="1"/>
      <protection locked="0"/>
    </xf>
    <xf numFmtId="0" fontId="9" fillId="0" borderId="0" xfId="5" applyFont="1" applyFill="1" applyAlignment="1" applyProtection="1">
      <alignment horizontal="center" vertical="center"/>
      <protection locked="0"/>
    </xf>
    <xf numFmtId="0" fontId="9" fillId="0" borderId="0" xfId="5" applyFont="1" applyFill="1" applyAlignment="1" applyProtection="1">
      <alignment horizontal="centerContinuous" vertical="center"/>
      <protection locked="0"/>
    </xf>
    <xf numFmtId="0" fontId="4" fillId="0" borderId="0" xfId="5" applyFont="1" applyFill="1" applyBorder="1" applyAlignment="1" applyProtection="1">
      <alignment horizontal="center" vertical="center"/>
      <protection locked="0"/>
    </xf>
    <xf numFmtId="177" fontId="9" fillId="0" borderId="5" xfId="5" applyNumberFormat="1" applyFont="1" applyFill="1" applyBorder="1" applyAlignment="1" applyProtection="1">
      <alignment horizontal="right" vertical="center"/>
      <protection locked="0"/>
    </xf>
    <xf numFmtId="0" fontId="9" fillId="0" borderId="0" xfId="5" applyFont="1" applyFill="1" applyBorder="1" applyAlignment="1" applyProtection="1">
      <alignment vertical="center"/>
      <protection locked="0"/>
    </xf>
    <xf numFmtId="0" fontId="9" fillId="0" borderId="0" xfId="5" applyFont="1" applyFill="1" applyAlignment="1" applyProtection="1">
      <alignment horizontal="left" vertical="center"/>
      <protection locked="0"/>
    </xf>
    <xf numFmtId="0" fontId="4" fillId="0" borderId="0" xfId="5" applyFont="1" applyBorder="1" applyAlignment="1" applyProtection="1">
      <alignment horizontal="centerContinuous" vertical="center"/>
      <protection locked="0"/>
    </xf>
    <xf numFmtId="0" fontId="9" fillId="0" borderId="11" xfId="5" applyFont="1" applyFill="1" applyBorder="1" applyAlignment="1" applyProtection="1">
      <alignment horizontal="center" vertical="center"/>
      <protection locked="0"/>
    </xf>
    <xf numFmtId="176" fontId="9" fillId="0" borderId="12" xfId="7" applyNumberFormat="1" applyFont="1" applyFill="1" applyBorder="1" applyAlignment="1" applyProtection="1">
      <alignment horizontal="right" indent="1"/>
      <protection locked="0"/>
    </xf>
    <xf numFmtId="176" fontId="9" fillId="0" borderId="13" xfId="5" applyNumberFormat="1" applyFont="1" applyFill="1" applyBorder="1" applyAlignment="1" applyProtection="1">
      <alignment horizontal="right" vertical="top" indent="1"/>
      <protection locked="0"/>
    </xf>
    <xf numFmtId="176" fontId="9" fillId="0" borderId="13" xfId="7" applyNumberFormat="1" applyFont="1" applyFill="1" applyBorder="1" applyAlignment="1" applyProtection="1">
      <alignment horizontal="right" indent="1"/>
      <protection locked="0"/>
    </xf>
    <xf numFmtId="176" fontId="9" fillId="0" borderId="14" xfId="5" applyNumberFormat="1" applyFont="1" applyFill="1" applyBorder="1" applyAlignment="1" applyProtection="1">
      <alignment horizontal="right" vertical="center"/>
      <protection locked="0"/>
    </xf>
    <xf numFmtId="177" fontId="9" fillId="0" borderId="15" xfId="5" applyNumberFormat="1" applyFont="1" applyFill="1" applyBorder="1" applyAlignment="1" applyProtection="1">
      <alignment horizontal="right" vertical="center"/>
      <protection locked="0"/>
    </xf>
    <xf numFmtId="0" fontId="4" fillId="0" borderId="0" xfId="5" applyFont="1" applyBorder="1" applyAlignment="1" applyProtection="1">
      <alignment horizontal="center" vertical="center" wrapText="1"/>
      <protection locked="0"/>
    </xf>
    <xf numFmtId="0" fontId="9" fillId="0" borderId="16" xfId="5" applyFont="1" applyFill="1" applyBorder="1" applyAlignment="1" applyProtection="1">
      <alignment horizontal="center" vertical="center"/>
      <protection locked="0"/>
    </xf>
    <xf numFmtId="0" fontId="10" fillId="0" borderId="16" xfId="5" applyFont="1" applyFill="1" applyBorder="1" applyAlignment="1" applyProtection="1">
      <alignment horizontal="center" vertical="center" wrapText="1"/>
      <protection locked="0"/>
    </xf>
    <xf numFmtId="176" fontId="9" fillId="0" borderId="17" xfId="7" applyNumberFormat="1" applyFont="1" applyFill="1" applyBorder="1" applyAlignment="1" applyProtection="1">
      <alignment horizontal="right" indent="1"/>
      <protection locked="0"/>
    </xf>
    <xf numFmtId="176" fontId="9" fillId="0" borderId="18" xfId="5" applyNumberFormat="1" applyFont="1" applyFill="1" applyBorder="1" applyAlignment="1" applyProtection="1">
      <alignment horizontal="right" vertical="top" indent="1"/>
      <protection locked="0"/>
    </xf>
    <xf numFmtId="176" fontId="9" fillId="0" borderId="18" xfId="7" applyNumberFormat="1" applyFont="1" applyFill="1" applyBorder="1" applyAlignment="1" applyProtection="1">
      <alignment horizontal="right" indent="1"/>
      <protection locked="0"/>
    </xf>
    <xf numFmtId="176" fontId="9" fillId="0" borderId="19" xfId="5" applyNumberFormat="1" applyFont="1" applyFill="1" applyBorder="1" applyAlignment="1" applyProtection="1">
      <alignment horizontal="right" vertical="center"/>
      <protection locked="0"/>
    </xf>
    <xf numFmtId="177" fontId="9" fillId="0" borderId="20" xfId="5" applyNumberFormat="1" applyFont="1" applyFill="1" applyBorder="1" applyAlignment="1" applyProtection="1">
      <alignment horizontal="right" vertical="center"/>
      <protection locked="0"/>
    </xf>
    <xf numFmtId="0" fontId="9" fillId="0" borderId="0" xfId="5" applyFont="1" applyFill="1" applyAlignment="1" applyProtection="1">
      <alignment horizontal="right" vertical="center"/>
      <protection locked="0"/>
    </xf>
    <xf numFmtId="176" fontId="10" fillId="0" borderId="0" xfId="7" applyNumberFormat="1" applyFont="1" applyFill="1" applyBorder="1" applyAlignment="1" applyProtection="1">
      <alignment horizontal="right" vertical="center"/>
      <protection locked="0"/>
    </xf>
    <xf numFmtId="0" fontId="9" fillId="0" borderId="21" xfId="5" applyFont="1" applyFill="1" applyBorder="1" applyAlignment="1" applyProtection="1">
      <alignment horizontal="center" vertical="center"/>
      <protection locked="0"/>
    </xf>
    <xf numFmtId="176" fontId="9" fillId="0" borderId="22" xfId="7" applyNumberFormat="1" applyFont="1" applyFill="1" applyBorder="1" applyAlignment="1" applyProtection="1">
      <alignment horizontal="right" indent="1"/>
      <protection locked="0"/>
    </xf>
    <xf numFmtId="176" fontId="9" fillId="0" borderId="23" xfId="5" applyNumberFormat="1" applyFont="1" applyFill="1" applyBorder="1" applyAlignment="1" applyProtection="1">
      <alignment horizontal="right" vertical="top" indent="1"/>
      <protection locked="0"/>
    </xf>
    <xf numFmtId="176" fontId="9" fillId="0" borderId="23" xfId="7" applyNumberFormat="1" applyFont="1" applyFill="1" applyBorder="1" applyAlignment="1" applyProtection="1">
      <alignment horizontal="right" indent="1"/>
      <protection locked="0"/>
    </xf>
    <xf numFmtId="176" fontId="9" fillId="0" borderId="24" xfId="5" applyNumberFormat="1" applyFont="1" applyFill="1" applyBorder="1" applyAlignment="1" applyProtection="1">
      <alignment horizontal="right" vertical="center"/>
      <protection locked="0"/>
    </xf>
    <xf numFmtId="177" fontId="9" fillId="0" borderId="25" xfId="5" applyNumberFormat="1" applyFont="1" applyFill="1" applyBorder="1" applyAlignment="1" applyProtection="1">
      <alignment horizontal="right" vertical="center"/>
      <protection locked="0"/>
    </xf>
    <xf numFmtId="58" fontId="9" fillId="0" borderId="0" xfId="5" applyNumberFormat="1" applyFont="1" applyFill="1" applyBorder="1" applyAlignment="1" applyProtection="1">
      <alignment horizontal="center" vertical="center"/>
      <protection locked="0"/>
    </xf>
    <xf numFmtId="40" fontId="9" fillId="0" borderId="0" xfId="7" applyNumberFormat="1" applyFont="1" applyFill="1" applyBorder="1" applyAlignment="1" applyProtection="1">
      <alignment horizontal="center" vertical="center"/>
      <protection locked="0"/>
    </xf>
    <xf numFmtId="178" fontId="4" fillId="0" borderId="0" xfId="5" applyNumberFormat="1" applyFont="1" applyBorder="1" applyAlignment="1" applyProtection="1">
      <alignment vertical="center"/>
      <protection locked="0"/>
    </xf>
    <xf numFmtId="0" fontId="8" fillId="0" borderId="0" xfId="5" applyFont="1" applyFill="1" applyAlignment="1" applyProtection="1">
      <alignment horizontal="right" vertical="center"/>
      <protection locked="0"/>
    </xf>
    <xf numFmtId="179" fontId="9" fillId="0" borderId="1" xfId="7" applyNumberFormat="1" applyFont="1" applyFill="1" applyBorder="1" applyAlignment="1" applyProtection="1">
      <alignment horizontal="right" indent="1"/>
      <protection locked="0"/>
    </xf>
    <xf numFmtId="179" fontId="9" fillId="0" borderId="3" xfId="7" applyNumberFormat="1" applyFont="1" applyFill="1" applyBorder="1" applyAlignment="1" applyProtection="1">
      <alignment horizontal="right" indent="1"/>
      <protection locked="0"/>
    </xf>
    <xf numFmtId="179" fontId="9" fillId="0" borderId="4" xfId="5" applyNumberFormat="1" applyFont="1" applyFill="1" applyBorder="1" applyAlignment="1" applyProtection="1">
      <alignment horizontal="right" vertical="center"/>
      <protection locked="0"/>
    </xf>
    <xf numFmtId="179" fontId="9" fillId="0" borderId="5" xfId="5" applyNumberFormat="1" applyFont="1" applyFill="1" applyBorder="1" applyAlignment="1" applyProtection="1">
      <alignment horizontal="right" vertical="center"/>
      <protection locked="0"/>
    </xf>
    <xf numFmtId="0" fontId="4" fillId="0" borderId="0" xfId="5" applyFont="1" applyAlignment="1">
      <alignment vertical="center"/>
    </xf>
    <xf numFmtId="180" fontId="4" fillId="0" borderId="0" xfId="5" applyNumberFormat="1" applyFont="1" applyAlignment="1">
      <alignment vertical="center"/>
    </xf>
    <xf numFmtId="0" fontId="6" fillId="0" borderId="0" xfId="5" applyFont="1" applyAlignment="1">
      <alignment horizontal="centerContinuous" vertical="center"/>
    </xf>
    <xf numFmtId="0" fontId="4" fillId="0" borderId="0" xfId="5" applyFont="1" applyAlignment="1">
      <alignment horizontal="centerContinuous" vertical="center"/>
    </xf>
    <xf numFmtId="0" fontId="4" fillId="0" borderId="1" xfId="5" applyFont="1" applyBorder="1" applyAlignment="1">
      <alignment horizontal="right" vertical="center"/>
    </xf>
    <xf numFmtId="0" fontId="4" fillId="0" borderId="2" xfId="5" applyFont="1" applyBorder="1" applyAlignment="1">
      <alignment vertical="center"/>
    </xf>
    <xf numFmtId="0" fontId="4" fillId="0" borderId="1" xfId="5" applyFont="1" applyBorder="1" applyAlignment="1">
      <alignment horizontal="center" vertical="center"/>
    </xf>
    <xf numFmtId="0" fontId="4" fillId="0" borderId="3" xfId="5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 shrinkToFit="1"/>
    </xf>
    <xf numFmtId="0" fontId="4" fillId="0" borderId="28" xfId="5" applyFont="1" applyBorder="1" applyAlignment="1">
      <alignment horizontal="center" vertical="center"/>
    </xf>
    <xf numFmtId="0" fontId="4" fillId="0" borderId="27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11" fillId="0" borderId="0" xfId="5" applyFont="1" applyAlignment="1">
      <alignment horizontal="centerContinuous" vertical="center"/>
    </xf>
    <xf numFmtId="0" fontId="4" fillId="0" borderId="26" xfId="5" applyFont="1" applyBorder="1" applyAlignment="1">
      <alignment horizontal="center" vertical="center"/>
    </xf>
    <xf numFmtId="0" fontId="4" fillId="0" borderId="0" xfId="5" applyFont="1" applyFill="1" applyBorder="1" applyAlignment="1">
      <alignment horizontal="center" vertical="center"/>
    </xf>
    <xf numFmtId="0" fontId="4" fillId="0" borderId="40" xfId="5" applyFont="1" applyFill="1" applyBorder="1" applyAlignment="1">
      <alignment horizontal="center" vertical="center"/>
    </xf>
    <xf numFmtId="0" fontId="4" fillId="0" borderId="29" xfId="5" applyFont="1" applyBorder="1" applyAlignment="1">
      <alignment horizontal="center" vertical="center"/>
    </xf>
    <xf numFmtId="0" fontId="4" fillId="0" borderId="6" xfId="5" applyFont="1" applyBorder="1" applyAlignment="1">
      <alignment horizontal="centerContinuous" vertical="center"/>
    </xf>
    <xf numFmtId="0" fontId="4" fillId="0" borderId="37" xfId="5" applyFont="1" applyBorder="1" applyAlignment="1">
      <alignment horizontal="center" vertical="center"/>
    </xf>
    <xf numFmtId="0" fontId="4" fillId="0" borderId="9" xfId="5" applyFont="1" applyBorder="1" applyAlignment="1">
      <alignment horizontal="centerContinuous" vertical="center"/>
    </xf>
    <xf numFmtId="0" fontId="4" fillId="0" borderId="7" xfId="5" applyFont="1" applyBorder="1" applyAlignment="1">
      <alignment horizontal="center" vertical="center"/>
    </xf>
    <xf numFmtId="0" fontId="4" fillId="0" borderId="7" xfId="5" applyFont="1" applyBorder="1" applyAlignment="1">
      <alignment horizontal="centerContinuous" vertical="center"/>
    </xf>
    <xf numFmtId="0" fontId="4" fillId="0" borderId="37" xfId="5" applyFont="1" applyBorder="1" applyAlignment="1">
      <alignment horizontal="center" vertical="center" shrinkToFit="1"/>
    </xf>
    <xf numFmtId="0" fontId="8" fillId="0" borderId="0" xfId="5" applyFont="1" applyAlignment="1">
      <alignment horizontal="right" vertical="center"/>
    </xf>
    <xf numFmtId="0" fontId="4" fillId="0" borderId="33" xfId="5" applyFont="1" applyBorder="1" applyAlignment="1">
      <alignment horizontal="center" vertical="center"/>
    </xf>
    <xf numFmtId="0" fontId="4" fillId="0" borderId="38" xfId="5" applyFont="1" applyBorder="1" applyAlignment="1">
      <alignment horizontal="center" vertical="center"/>
    </xf>
    <xf numFmtId="181" fontId="4" fillId="0" borderId="38" xfId="5" applyNumberFormat="1" applyFont="1" applyFill="1" applyBorder="1" applyAlignment="1">
      <alignment horizontal="center" vertical="center"/>
    </xf>
    <xf numFmtId="181" fontId="4" fillId="0" borderId="34" xfId="5" applyNumberFormat="1" applyFont="1" applyFill="1" applyBorder="1" applyAlignment="1">
      <alignment horizontal="center" vertical="center"/>
    </xf>
    <xf numFmtId="181" fontId="4" fillId="0" borderId="33" xfId="5" applyNumberFormat="1" applyFont="1" applyBorder="1" applyAlignment="1">
      <alignment horizontal="center" vertical="center"/>
    </xf>
    <xf numFmtId="181" fontId="4" fillId="0" borderId="0" xfId="5" applyNumberFormat="1" applyFont="1" applyAlignment="1">
      <alignment vertical="center"/>
    </xf>
    <xf numFmtId="180" fontId="12" fillId="0" borderId="0" xfId="5" applyNumberFormat="1" applyFont="1" applyAlignment="1">
      <alignment vertical="center"/>
    </xf>
    <xf numFmtId="0" fontId="7" fillId="0" borderId="0" xfId="5" applyFont="1" applyAlignment="1">
      <alignment vertical="center"/>
    </xf>
    <xf numFmtId="0" fontId="4" fillId="0" borderId="26" xfId="5" applyFont="1" applyBorder="1" applyAlignment="1">
      <alignment horizontal="right" vertical="center"/>
    </xf>
    <xf numFmtId="0" fontId="4" fillId="0" borderId="27" xfId="5" applyFont="1" applyBorder="1" applyAlignment="1">
      <alignment vertical="center"/>
    </xf>
    <xf numFmtId="0" fontId="4" fillId="0" borderId="1" xfId="5" applyFont="1" applyBorder="1" applyAlignment="1">
      <alignment horizontal="center" vertical="center" shrinkToFit="1"/>
    </xf>
    <xf numFmtId="0" fontId="4" fillId="0" borderId="2" xfId="5" applyFont="1" applyBorder="1" applyAlignment="1">
      <alignment horizontal="center" vertical="center" shrinkToFit="1"/>
    </xf>
    <xf numFmtId="0" fontId="4" fillId="0" borderId="6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 wrapText="1"/>
    </xf>
    <xf numFmtId="38" fontId="4" fillId="0" borderId="26" xfId="7" applyFont="1" applyBorder="1" applyAlignment="1">
      <alignment horizontal="right" vertical="center" indent="1"/>
    </xf>
    <xf numFmtId="38" fontId="4" fillId="0" borderId="28" xfId="7" applyFont="1" applyBorder="1" applyAlignment="1">
      <alignment horizontal="right" vertical="center" indent="1"/>
    </xf>
    <xf numFmtId="38" fontId="4" fillId="0" borderId="28" xfId="7" applyFont="1" applyFill="1" applyBorder="1" applyAlignment="1">
      <alignment horizontal="center" vertical="center"/>
    </xf>
    <xf numFmtId="38" fontId="4" fillId="0" borderId="27" xfId="7" applyFont="1" applyFill="1" applyBorder="1" applyAlignment="1">
      <alignment horizontal="center" vertical="center"/>
    </xf>
    <xf numFmtId="38" fontId="4" fillId="0" borderId="33" xfId="7" applyFont="1" applyBorder="1" applyAlignment="1">
      <alignment horizontal="right" vertical="center" indent="1"/>
    </xf>
    <xf numFmtId="38" fontId="4" fillId="0" borderId="38" xfId="7" applyFont="1" applyBorder="1" applyAlignment="1">
      <alignment horizontal="right" vertical="center" indent="1"/>
    </xf>
    <xf numFmtId="38" fontId="4" fillId="0" borderId="0" xfId="7" applyFont="1" applyFill="1" applyBorder="1" applyAlignment="1">
      <alignment horizontal="center" vertical="center"/>
    </xf>
    <xf numFmtId="38" fontId="4" fillId="0" borderId="40" xfId="7" applyFont="1" applyFill="1" applyBorder="1" applyAlignment="1">
      <alignment horizontal="center" vertical="center"/>
    </xf>
    <xf numFmtId="0" fontId="4" fillId="0" borderId="37" xfId="5" applyFont="1" applyBorder="1" applyAlignment="1">
      <alignment horizontal="centerContinuous" vertical="center"/>
    </xf>
    <xf numFmtId="38" fontId="4" fillId="0" borderId="29" xfId="7" applyFont="1" applyBorder="1" applyAlignment="1">
      <alignment horizontal="right" vertical="center" indent="1"/>
    </xf>
    <xf numFmtId="38" fontId="4" fillId="0" borderId="0" xfId="7" applyFont="1" applyBorder="1" applyAlignment="1">
      <alignment horizontal="right" vertical="center" indent="1"/>
    </xf>
    <xf numFmtId="38" fontId="4" fillId="0" borderId="38" xfId="7" applyFont="1" applyFill="1" applyBorder="1" applyAlignment="1">
      <alignment horizontal="center" vertical="center"/>
    </xf>
    <xf numFmtId="38" fontId="4" fillId="0" borderId="34" xfId="7" applyFont="1" applyFill="1" applyBorder="1" applyAlignment="1">
      <alignment horizontal="center" vertical="center"/>
    </xf>
    <xf numFmtId="182" fontId="4" fillId="0" borderId="26" xfId="7" applyNumberFormat="1" applyFont="1" applyBorder="1" applyAlignment="1">
      <alignment horizontal="right" vertical="center" indent="1"/>
    </xf>
    <xf numFmtId="182" fontId="4" fillId="0" borderId="28" xfId="7" applyNumberFormat="1" applyFont="1" applyBorder="1" applyAlignment="1">
      <alignment horizontal="right" vertical="center" indent="1"/>
    </xf>
    <xf numFmtId="182" fontId="4" fillId="0" borderId="0" xfId="7" applyNumberFormat="1" applyFont="1" applyFill="1" applyBorder="1" applyAlignment="1">
      <alignment horizontal="center" vertical="center"/>
    </xf>
    <xf numFmtId="182" fontId="4" fillId="0" borderId="40" xfId="7" applyNumberFormat="1" applyFont="1" applyFill="1" applyBorder="1" applyAlignment="1">
      <alignment horizontal="center" vertical="center"/>
    </xf>
    <xf numFmtId="182" fontId="4" fillId="0" borderId="29" xfId="7" applyNumberFormat="1" applyFont="1" applyBorder="1" applyAlignment="1">
      <alignment horizontal="right" vertical="center" indent="1"/>
    </xf>
    <xf numFmtId="182" fontId="4" fillId="0" borderId="0" xfId="7" applyNumberFormat="1" applyFont="1" applyBorder="1" applyAlignment="1">
      <alignment horizontal="right" vertical="center" indent="1"/>
    </xf>
    <xf numFmtId="182" fontId="4" fillId="0" borderId="33" xfId="7" applyNumberFormat="1" applyFont="1" applyBorder="1" applyAlignment="1">
      <alignment horizontal="right" vertical="center" indent="1"/>
    </xf>
    <xf numFmtId="182" fontId="4" fillId="0" borderId="38" xfId="7" applyNumberFormat="1" applyFont="1" applyBorder="1" applyAlignment="1">
      <alignment horizontal="right" vertical="center" indent="1"/>
    </xf>
    <xf numFmtId="182" fontId="4" fillId="0" borderId="38" xfId="7" applyNumberFormat="1" applyFont="1" applyFill="1" applyBorder="1" applyAlignment="1">
      <alignment horizontal="center" vertical="center"/>
    </xf>
    <xf numFmtId="0" fontId="8" fillId="0" borderId="0" xfId="5" applyFont="1" applyAlignment="1">
      <alignment vertical="center"/>
    </xf>
    <xf numFmtId="0" fontId="8" fillId="0" borderId="1" xfId="5" applyFont="1" applyBorder="1" applyAlignment="1">
      <alignment horizontal="right" vertical="center"/>
    </xf>
    <xf numFmtId="0" fontId="8" fillId="0" borderId="2" xfId="0" applyFont="1" applyBorder="1" applyAlignment="1">
      <alignment vertical="center"/>
    </xf>
    <xf numFmtId="0" fontId="8" fillId="0" borderId="1" xfId="5" applyFont="1" applyBorder="1" applyAlignment="1">
      <alignment horizontal="center" vertical="center" shrinkToFit="1"/>
    </xf>
    <xf numFmtId="0" fontId="8" fillId="0" borderId="3" xfId="5" applyFont="1" applyBorder="1" applyAlignment="1">
      <alignment horizontal="center" vertical="center"/>
    </xf>
    <xf numFmtId="0" fontId="8" fillId="0" borderId="2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/>
    </xf>
    <xf numFmtId="0" fontId="8" fillId="0" borderId="6" xfId="5" applyFont="1" applyBorder="1" applyAlignment="1">
      <alignment horizontal="center" vertical="center" wrapText="1"/>
    </xf>
    <xf numFmtId="41" fontId="8" fillId="0" borderId="26" xfId="5" applyNumberFormat="1" applyFont="1" applyBorder="1" applyAlignment="1">
      <alignment vertical="center"/>
    </xf>
    <xf numFmtId="41" fontId="8" fillId="0" borderId="28" xfId="5" applyNumberFormat="1" applyFont="1" applyBorder="1" applyAlignment="1">
      <alignment vertical="center"/>
    </xf>
    <xf numFmtId="183" fontId="8" fillId="0" borderId="28" xfId="5" applyNumberFormat="1" applyFont="1" applyBorder="1" applyAlignment="1">
      <alignment vertical="center"/>
    </xf>
    <xf numFmtId="183" fontId="8" fillId="0" borderId="27" xfId="5" applyNumberFormat="1" applyFont="1" applyFill="1" applyBorder="1" applyAlignment="1">
      <alignment vertical="center"/>
    </xf>
    <xf numFmtId="0" fontId="8" fillId="0" borderId="7" xfId="0" applyFont="1" applyBorder="1" applyAlignment="1">
      <alignment horizontal="center" vertical="center"/>
    </xf>
    <xf numFmtId="0" fontId="8" fillId="0" borderId="37" xfId="5" applyFont="1" applyBorder="1" applyAlignment="1">
      <alignment horizontal="center" vertical="center" wrapText="1"/>
    </xf>
    <xf numFmtId="41" fontId="8" fillId="0" borderId="29" xfId="5" applyNumberFormat="1" applyFont="1" applyBorder="1" applyAlignment="1">
      <alignment vertical="center"/>
    </xf>
    <xf numFmtId="41" fontId="8" fillId="0" borderId="0" xfId="5" applyNumberFormat="1" applyFont="1" applyAlignment="1">
      <alignment vertical="center"/>
    </xf>
    <xf numFmtId="183" fontId="8" fillId="0" borderId="0" xfId="5" applyNumberFormat="1" applyFont="1" applyBorder="1" applyAlignment="1">
      <alignment vertical="center"/>
    </xf>
    <xf numFmtId="41" fontId="8" fillId="0" borderId="0" xfId="5" applyNumberFormat="1" applyFont="1" applyFill="1" applyBorder="1" applyAlignment="1">
      <alignment vertical="center"/>
    </xf>
    <xf numFmtId="183" fontId="8" fillId="0" borderId="40" xfId="5" applyNumberFormat="1" applyFont="1" applyFill="1" applyBorder="1" applyAlignment="1">
      <alignment vertical="center"/>
    </xf>
    <xf numFmtId="0" fontId="8" fillId="0" borderId="7" xfId="5" applyFont="1" applyBorder="1" applyAlignment="1">
      <alignment horizontal="center" vertical="center" wrapText="1"/>
    </xf>
    <xf numFmtId="0" fontId="4" fillId="0" borderId="0" xfId="5" applyFont="1" applyAlignment="1">
      <alignment horizontal="center" vertical="center"/>
    </xf>
    <xf numFmtId="40" fontId="8" fillId="0" borderId="29" xfId="7" applyNumberFormat="1" applyFont="1" applyBorder="1" applyAlignment="1">
      <alignment vertical="center"/>
    </xf>
    <xf numFmtId="40" fontId="8" fillId="0" borderId="0" xfId="7" applyNumberFormat="1" applyFont="1" applyBorder="1" applyAlignment="1">
      <alignment vertical="center"/>
    </xf>
    <xf numFmtId="40" fontId="8" fillId="0" borderId="40" xfId="7" applyNumberFormat="1" applyFont="1" applyFill="1" applyBorder="1" applyAlignment="1">
      <alignment vertical="center"/>
    </xf>
    <xf numFmtId="41" fontId="8" fillId="0" borderId="40" xfId="5" applyNumberFormat="1" applyFont="1" applyFill="1" applyBorder="1" applyAlignment="1">
      <alignment vertical="center"/>
    </xf>
    <xf numFmtId="49" fontId="4" fillId="0" borderId="0" xfId="5" applyNumberFormat="1" applyFont="1" applyAlignment="1">
      <alignment vertical="center"/>
    </xf>
    <xf numFmtId="41" fontId="8" fillId="0" borderId="33" xfId="5" applyNumberFormat="1" applyFont="1" applyBorder="1" applyAlignment="1">
      <alignment vertical="center"/>
    </xf>
    <xf numFmtId="41" fontId="8" fillId="0" borderId="38" xfId="5" applyNumberFormat="1" applyFont="1" applyBorder="1" applyAlignment="1">
      <alignment vertical="center"/>
    </xf>
    <xf numFmtId="41" fontId="8" fillId="0" borderId="34" xfId="5" applyNumberFormat="1" applyFont="1" applyFill="1" applyBorder="1" applyAlignment="1">
      <alignment vertical="center"/>
    </xf>
    <xf numFmtId="0" fontId="12" fillId="0" borderId="0" xfId="5" applyFont="1" applyAlignment="1">
      <alignment vertical="center"/>
    </xf>
    <xf numFmtId="0" fontId="8" fillId="0" borderId="0" xfId="5" applyFont="1" applyAlignment="1">
      <alignment horizontal="centerContinuous" vertical="center"/>
    </xf>
    <xf numFmtId="0" fontId="8" fillId="0" borderId="3" xfId="5" applyFont="1" applyBorder="1" applyAlignment="1">
      <alignment horizontal="right" vertical="center"/>
    </xf>
    <xf numFmtId="0" fontId="8" fillId="0" borderId="0" xfId="5" applyFont="1" applyAlignment="1">
      <alignment horizontal="center" vertical="center"/>
    </xf>
    <xf numFmtId="0" fontId="8" fillId="0" borderId="37" xfId="5" applyFont="1" applyBorder="1" applyAlignment="1">
      <alignment horizontal="centerContinuous" vertical="center"/>
    </xf>
    <xf numFmtId="38" fontId="8" fillId="0" borderId="26" xfId="7" applyFont="1" applyBorder="1" applyAlignment="1">
      <alignment horizontal="center" vertical="center"/>
    </xf>
    <xf numFmtId="38" fontId="8" fillId="0" borderId="28" xfId="7" applyFont="1" applyBorder="1" applyAlignment="1">
      <alignment horizontal="center" vertical="center"/>
    </xf>
    <xf numFmtId="38" fontId="8" fillId="0" borderId="41" xfId="7" applyFont="1" applyFill="1" applyBorder="1" applyAlignment="1">
      <alignment horizontal="center" vertical="center"/>
    </xf>
    <xf numFmtId="38" fontId="8" fillId="0" borderId="31" xfId="7" applyFont="1" applyFill="1" applyBorder="1" applyAlignment="1">
      <alignment horizontal="center" vertical="center"/>
    </xf>
    <xf numFmtId="38" fontId="8" fillId="0" borderId="42" xfId="7" applyFont="1" applyFill="1" applyBorder="1" applyAlignment="1">
      <alignment horizontal="center" vertical="center"/>
    </xf>
    <xf numFmtId="38" fontId="8" fillId="0" borderId="30" xfId="7" applyFont="1" applyFill="1" applyBorder="1" applyAlignment="1">
      <alignment horizontal="center" vertical="center"/>
    </xf>
    <xf numFmtId="38" fontId="8" fillId="0" borderId="32" xfId="7" applyFont="1" applyFill="1" applyBorder="1" applyAlignment="1">
      <alignment horizontal="center" vertical="center"/>
    </xf>
    <xf numFmtId="38" fontId="8" fillId="0" borderId="0" xfId="7" applyFont="1" applyBorder="1" applyAlignment="1">
      <alignment horizontal="center" vertical="center"/>
    </xf>
    <xf numFmtId="38" fontId="8" fillId="0" borderId="29" xfId="7" applyFont="1" applyBorder="1" applyAlignment="1">
      <alignment horizontal="center" vertical="center"/>
    </xf>
    <xf numFmtId="38" fontId="8" fillId="0" borderId="19" xfId="7" applyFont="1" applyFill="1" applyBorder="1" applyAlignment="1">
      <alignment horizontal="center" vertical="center"/>
    </xf>
    <xf numFmtId="38" fontId="8" fillId="0" borderId="36" xfId="7" applyFont="1" applyFill="1" applyBorder="1" applyAlignment="1">
      <alignment horizontal="center" vertical="center"/>
    </xf>
    <xf numFmtId="38" fontId="8" fillId="0" borderId="43" xfId="7" applyFont="1" applyFill="1" applyBorder="1" applyAlignment="1">
      <alignment horizontal="center" vertical="center"/>
    </xf>
    <xf numFmtId="38" fontId="8" fillId="0" borderId="35" xfId="7" applyFont="1" applyFill="1" applyBorder="1" applyAlignment="1">
      <alignment horizontal="center" vertical="center"/>
    </xf>
    <xf numFmtId="38" fontId="8" fillId="0" borderId="20" xfId="7" applyFont="1" applyFill="1" applyBorder="1" applyAlignment="1">
      <alignment horizontal="center" vertical="center"/>
    </xf>
    <xf numFmtId="0" fontId="8" fillId="0" borderId="37" xfId="5" applyFont="1" applyBorder="1" applyAlignment="1">
      <alignment horizontal="center" vertical="center"/>
    </xf>
    <xf numFmtId="38" fontId="8" fillId="0" borderId="44" xfId="7" applyFont="1" applyFill="1" applyBorder="1" applyAlignment="1">
      <alignment horizontal="center" vertical="center"/>
    </xf>
    <xf numFmtId="0" fontId="8" fillId="0" borderId="37" xfId="5" applyFont="1" applyBorder="1" applyAlignment="1">
      <alignment horizontal="center" vertical="center" shrinkToFit="1"/>
    </xf>
    <xf numFmtId="40" fontId="8" fillId="0" borderId="33" xfId="7" applyNumberFormat="1" applyFont="1" applyBorder="1" applyAlignment="1">
      <alignment horizontal="center" vertical="center"/>
    </xf>
    <xf numFmtId="40" fontId="8" fillId="0" borderId="38" xfId="7" applyNumberFormat="1" applyFont="1" applyBorder="1" applyAlignment="1">
      <alignment horizontal="center" vertical="center"/>
    </xf>
    <xf numFmtId="40" fontId="8" fillId="0" borderId="24" xfId="7" applyNumberFormat="1" applyFont="1" applyFill="1" applyBorder="1" applyAlignment="1">
      <alignment horizontal="center" vertical="center"/>
    </xf>
    <xf numFmtId="40" fontId="8" fillId="0" borderId="39" xfId="7" applyNumberFormat="1" applyFont="1" applyFill="1" applyBorder="1" applyAlignment="1">
      <alignment horizontal="center" vertical="center"/>
    </xf>
    <xf numFmtId="40" fontId="8" fillId="0" borderId="45" xfId="7" applyNumberFormat="1" applyFont="1" applyFill="1" applyBorder="1" applyAlignment="1">
      <alignment horizontal="center" vertical="center"/>
    </xf>
    <xf numFmtId="40" fontId="8" fillId="0" borderId="46" xfId="7" applyNumberFormat="1" applyFont="1" applyFill="1" applyBorder="1" applyAlignment="1">
      <alignment horizontal="center" vertical="center"/>
    </xf>
    <xf numFmtId="40" fontId="8" fillId="0" borderId="47" xfId="7" applyNumberFormat="1" applyFont="1" applyFill="1" applyBorder="1" applyAlignment="1">
      <alignment horizontal="center" vertical="center"/>
    </xf>
    <xf numFmtId="40" fontId="8" fillId="0" borderId="0" xfId="7" applyNumberFormat="1" applyFont="1" applyBorder="1" applyAlignment="1">
      <alignment horizontal="center" vertical="center"/>
    </xf>
    <xf numFmtId="38" fontId="8" fillId="0" borderId="0" xfId="7" applyFont="1" applyAlignment="1">
      <alignment vertical="center"/>
    </xf>
    <xf numFmtId="0" fontId="8" fillId="0" borderId="0" xfId="5" applyFont="1" applyAlignment="1">
      <alignment horizontal="center" vertical="center" wrapText="1"/>
    </xf>
    <xf numFmtId="0" fontId="8" fillId="0" borderId="0" xfId="5" applyFont="1" applyAlignment="1">
      <alignment vertical="center" wrapText="1"/>
    </xf>
    <xf numFmtId="0" fontId="13" fillId="0" borderId="0" xfId="5" applyFont="1" applyAlignment="1">
      <alignment vertical="center" wrapText="1"/>
    </xf>
    <xf numFmtId="0" fontId="6" fillId="0" borderId="0" xfId="5" applyFont="1" applyAlignment="1">
      <alignment vertical="center"/>
    </xf>
    <xf numFmtId="0" fontId="8" fillId="0" borderId="1" xfId="5" applyFont="1" applyBorder="1" applyAlignment="1">
      <alignment horizontal="center" vertical="center"/>
    </xf>
    <xf numFmtId="0" fontId="8" fillId="0" borderId="6" xfId="5" applyFont="1" applyBorder="1" applyAlignment="1">
      <alignment horizontal="centerContinuous" vertical="center"/>
    </xf>
    <xf numFmtId="41" fontId="8" fillId="0" borderId="41" xfId="5" applyNumberFormat="1" applyFont="1" applyBorder="1" applyAlignment="1">
      <alignment vertical="center"/>
    </xf>
    <xf numFmtId="41" fontId="8" fillId="0" borderId="31" xfId="5" applyNumberFormat="1" applyFont="1" applyBorder="1" applyAlignment="1">
      <alignment vertical="center"/>
    </xf>
    <xf numFmtId="41" fontId="8" fillId="0" borderId="30" xfId="5" applyNumberFormat="1" applyFont="1" applyFill="1" applyBorder="1" applyAlignment="1">
      <alignment vertical="center"/>
    </xf>
    <xf numFmtId="41" fontId="8" fillId="0" borderId="32" xfId="5" applyNumberFormat="1" applyFont="1" applyFill="1" applyBorder="1" applyAlignment="1">
      <alignment vertical="center"/>
    </xf>
    <xf numFmtId="0" fontId="8" fillId="0" borderId="9" xfId="5" applyFont="1" applyBorder="1" applyAlignment="1">
      <alignment horizontal="centerContinuous" vertical="center"/>
    </xf>
    <xf numFmtId="0" fontId="8" fillId="0" borderId="9" xfId="5" applyFont="1" applyBorder="1" applyAlignment="1">
      <alignment horizontal="center" vertical="center" wrapText="1"/>
    </xf>
    <xf numFmtId="41" fontId="8" fillId="0" borderId="19" xfId="5" applyNumberFormat="1" applyFont="1" applyBorder="1" applyAlignment="1">
      <alignment vertical="center"/>
    </xf>
    <xf numFmtId="41" fontId="8" fillId="0" borderId="36" xfId="5" applyNumberFormat="1" applyFont="1" applyBorder="1" applyAlignment="1">
      <alignment vertical="center"/>
    </xf>
    <xf numFmtId="41" fontId="8" fillId="0" borderId="35" xfId="5" applyNumberFormat="1" applyFont="1" applyFill="1" applyBorder="1" applyAlignment="1">
      <alignment vertical="center"/>
    </xf>
    <xf numFmtId="41" fontId="8" fillId="0" borderId="20" xfId="5" applyNumberFormat="1" applyFont="1" applyFill="1" applyBorder="1" applyAlignment="1">
      <alignment vertical="center"/>
    </xf>
    <xf numFmtId="0" fontId="8" fillId="0" borderId="7" xfId="5" applyFont="1" applyBorder="1" applyAlignment="1">
      <alignment horizontal="centerContinuous" vertical="center"/>
    </xf>
    <xf numFmtId="184" fontId="8" fillId="0" borderId="33" xfId="5" applyNumberFormat="1" applyFont="1" applyBorder="1" applyAlignment="1">
      <alignment vertical="center"/>
    </xf>
    <xf numFmtId="184" fontId="8" fillId="0" borderId="38" xfId="5" applyNumberFormat="1" applyFont="1" applyBorder="1" applyAlignment="1">
      <alignment vertical="center"/>
    </xf>
    <xf numFmtId="184" fontId="8" fillId="0" borderId="24" xfId="5" applyNumberFormat="1" applyFont="1" applyBorder="1" applyAlignment="1">
      <alignment vertical="center"/>
    </xf>
    <xf numFmtId="184" fontId="8" fillId="0" borderId="39" xfId="5" applyNumberFormat="1" applyFont="1" applyBorder="1" applyAlignment="1">
      <alignment vertical="center"/>
    </xf>
    <xf numFmtId="184" fontId="8" fillId="0" borderId="46" xfId="5" applyNumberFormat="1" applyFont="1" applyFill="1" applyBorder="1" applyAlignment="1">
      <alignment vertical="center"/>
    </xf>
    <xf numFmtId="184" fontId="8" fillId="0" borderId="25" xfId="5" applyNumberFormat="1" applyFont="1" applyFill="1" applyBorder="1" applyAlignment="1">
      <alignment vertical="center"/>
    </xf>
    <xf numFmtId="184" fontId="8" fillId="0" borderId="0" xfId="5" applyNumberFormat="1" applyFont="1" applyAlignment="1">
      <alignment horizontal="right" vertical="center"/>
    </xf>
    <xf numFmtId="0" fontId="4" fillId="0" borderId="1" xfId="5" applyFont="1" applyBorder="1" applyAlignment="1">
      <alignment vertical="center"/>
    </xf>
    <xf numFmtId="0" fontId="8" fillId="0" borderId="3" xfId="5" applyFont="1" applyBorder="1" applyAlignment="1">
      <alignment horizontal="center" vertical="center" shrinkToFit="1"/>
    </xf>
    <xf numFmtId="0" fontId="13" fillId="0" borderId="0" xfId="5" applyFont="1" applyAlignment="1">
      <alignment vertical="center"/>
    </xf>
    <xf numFmtId="41" fontId="8" fillId="0" borderId="27" xfId="5" applyNumberFormat="1" applyFont="1" applyFill="1" applyBorder="1" applyAlignment="1">
      <alignment vertical="center"/>
    </xf>
    <xf numFmtId="38" fontId="4" fillId="0" borderId="0" xfId="7" applyFont="1" applyFill="1" applyAlignment="1">
      <alignment vertical="center"/>
    </xf>
    <xf numFmtId="56" fontId="4" fillId="0" borderId="0" xfId="5" applyNumberFormat="1" applyFont="1" applyAlignment="1">
      <alignment vertical="center"/>
    </xf>
    <xf numFmtId="41" fontId="4" fillId="0" borderId="0" xfId="5" applyNumberFormat="1" applyFont="1" applyAlignment="1">
      <alignment vertical="center"/>
    </xf>
    <xf numFmtId="41" fontId="8" fillId="0" borderId="0" xfId="5" applyNumberFormat="1" applyFont="1" applyFill="1" applyBorder="1" applyAlignment="1">
      <alignment horizontal="center" vertical="center"/>
    </xf>
    <xf numFmtId="41" fontId="8" fillId="0" borderId="40" xfId="5" applyNumberFormat="1" applyFont="1" applyFill="1" applyBorder="1" applyAlignment="1">
      <alignment horizontal="center" vertical="center"/>
    </xf>
    <xf numFmtId="41" fontId="8" fillId="0" borderId="29" xfId="5" applyNumberFormat="1" applyFont="1" applyBorder="1" applyAlignment="1">
      <alignment horizontal="center" vertical="center"/>
    </xf>
    <xf numFmtId="0" fontId="14" fillId="0" borderId="0" xfId="5" applyFont="1" applyAlignment="1">
      <alignment vertical="center"/>
    </xf>
    <xf numFmtId="0" fontId="9" fillId="0" borderId="0" xfId="5" applyFont="1" applyAlignment="1">
      <alignment vertical="center"/>
    </xf>
    <xf numFmtId="0" fontId="10" fillId="0" borderId="0" xfId="5" applyFont="1" applyBorder="1" applyAlignment="1">
      <alignment horizontal="center" vertical="center"/>
    </xf>
    <xf numFmtId="0" fontId="10" fillId="0" borderId="1" xfId="5" applyFont="1" applyBorder="1" applyAlignment="1">
      <alignment horizontal="right" vertical="center"/>
    </xf>
    <xf numFmtId="0" fontId="10" fillId="0" borderId="3" xfId="5" applyFont="1" applyBorder="1" applyAlignment="1">
      <alignment horizontal="center" vertical="center"/>
    </xf>
    <xf numFmtId="0" fontId="10" fillId="0" borderId="2" xfId="5" applyFont="1" applyBorder="1" applyAlignment="1">
      <alignment horizontal="left" vertical="center"/>
    </xf>
    <xf numFmtId="0" fontId="10" fillId="0" borderId="2" xfId="5" applyFont="1" applyBorder="1" applyAlignment="1">
      <alignment horizontal="center" vertical="center"/>
    </xf>
    <xf numFmtId="0" fontId="4" fillId="0" borderId="0" xfId="0" applyFont="1" applyAlignment="1">
      <alignment horizontal="left" vertical="center"/>
    </xf>
    <xf numFmtId="0" fontId="16" fillId="0" borderId="0" xfId="0" applyFont="1" applyAlignment="1">
      <alignment horizontal="left" vertical="center"/>
    </xf>
    <xf numFmtId="0" fontId="17" fillId="0" borderId="0" xfId="5" applyFont="1" applyAlignment="1">
      <alignment horizontal="right" vertical="center"/>
    </xf>
    <xf numFmtId="0" fontId="17" fillId="0" borderId="0" xfId="5" applyFont="1" applyAlignment="1">
      <alignment vertical="center"/>
    </xf>
    <xf numFmtId="183" fontId="10" fillId="0" borderId="0" xfId="5" applyNumberFormat="1" applyFont="1" applyBorder="1" applyAlignment="1">
      <alignment horizontal="center" vertical="center"/>
    </xf>
    <xf numFmtId="183" fontId="10" fillId="0" borderId="37" xfId="5" applyNumberFormat="1" applyFont="1" applyBorder="1" applyAlignment="1">
      <alignment horizontal="center" vertical="center"/>
    </xf>
    <xf numFmtId="183" fontId="10" fillId="0" borderId="28" xfId="5" applyNumberFormat="1" applyFont="1" applyBorder="1" applyAlignment="1">
      <alignment horizontal="right" vertical="center"/>
    </xf>
    <xf numFmtId="183" fontId="10" fillId="0" borderId="27" xfId="5" applyNumberFormat="1" applyFont="1" applyFill="1" applyBorder="1" applyAlignment="1">
      <alignment horizontal="right" vertical="center"/>
    </xf>
    <xf numFmtId="41" fontId="9" fillId="0" borderId="0" xfId="5" applyNumberFormat="1" applyFont="1" applyAlignment="1">
      <alignment vertical="center"/>
    </xf>
    <xf numFmtId="0" fontId="16" fillId="0" borderId="0" xfId="0" applyFont="1" applyAlignment="1">
      <alignment horizontal="left" vertical="center" wrapText="1"/>
    </xf>
    <xf numFmtId="41" fontId="19" fillId="0" borderId="0" xfId="5" applyNumberFormat="1" applyFont="1" applyAlignment="1">
      <alignment vertical="center"/>
    </xf>
    <xf numFmtId="0" fontId="17" fillId="0" borderId="0" xfId="5" applyFont="1" applyAlignment="1">
      <alignment horizontal="center" vertical="center" wrapText="1"/>
    </xf>
    <xf numFmtId="183" fontId="10" fillId="0" borderId="0" xfId="5" applyNumberFormat="1" applyFont="1" applyAlignment="1">
      <alignment horizontal="right" vertical="center"/>
    </xf>
    <xf numFmtId="183" fontId="10" fillId="0" borderId="40" xfId="5" applyNumberFormat="1" applyFont="1" applyFill="1" applyBorder="1" applyAlignment="1">
      <alignment horizontal="right" vertical="center"/>
    </xf>
    <xf numFmtId="186" fontId="10" fillId="0" borderId="40" xfId="5" applyNumberFormat="1" applyFont="1" applyFill="1" applyBorder="1" applyAlignment="1">
      <alignment horizontal="right" vertical="center"/>
    </xf>
    <xf numFmtId="0" fontId="10" fillId="0" borderId="0" xfId="5" applyFont="1" applyAlignment="1">
      <alignment horizontal="right" vertical="center"/>
    </xf>
    <xf numFmtId="183" fontId="10" fillId="0" borderId="38" xfId="5" applyNumberFormat="1" applyFont="1" applyBorder="1" applyAlignment="1">
      <alignment horizontal="right" vertical="center"/>
    </xf>
    <xf numFmtId="186" fontId="10" fillId="0" borderId="34" xfId="5" applyNumberFormat="1" applyFont="1" applyFill="1" applyBorder="1" applyAlignment="1">
      <alignment horizontal="right" vertical="center"/>
    </xf>
    <xf numFmtId="0" fontId="0" fillId="0" borderId="0" xfId="0" applyFont="1" applyAlignment="1">
      <alignment horizontal="left" vertical="center" wrapText="1"/>
    </xf>
    <xf numFmtId="0" fontId="4" fillId="0" borderId="0" xfId="5" applyFont="1" applyBorder="1" applyAlignment="1">
      <alignment horizontal="centerContinuous" vertical="center"/>
    </xf>
    <xf numFmtId="183" fontId="8" fillId="0" borderId="0" xfId="5" applyNumberFormat="1" applyFont="1" applyBorder="1" applyAlignment="1">
      <alignment horizontal="center" vertical="center"/>
    </xf>
    <xf numFmtId="0" fontId="4" fillId="0" borderId="0" xfId="5" applyFont="1" applyAlignment="1">
      <alignment vertical="top"/>
    </xf>
    <xf numFmtId="183" fontId="8" fillId="0" borderId="0" xfId="5" applyNumberFormat="1" applyFont="1" applyAlignment="1">
      <alignment horizontal="center" vertical="center"/>
    </xf>
    <xf numFmtId="0" fontId="4" fillId="0" borderId="0" xfId="6" applyFont="1" applyBorder="1" applyAlignment="1">
      <alignment vertical="center"/>
    </xf>
    <xf numFmtId="38" fontId="4" fillId="0" borderId="26" xfId="3" applyFont="1" applyBorder="1" applyAlignment="1">
      <alignment horizontal="right" vertical="center" indent="2"/>
    </xf>
    <xf numFmtId="38" fontId="4" fillId="0" borderId="28" xfId="3" applyFont="1" applyBorder="1" applyAlignment="1">
      <alignment horizontal="right" vertical="center" indent="2"/>
    </xf>
    <xf numFmtId="0" fontId="4" fillId="0" borderId="26" xfId="6" applyFont="1" applyBorder="1" applyAlignment="1">
      <alignment horizontal="right" vertical="center" indent="2"/>
    </xf>
    <xf numFmtId="0" fontId="4" fillId="0" borderId="28" xfId="6" applyFont="1" applyBorder="1" applyAlignment="1">
      <alignment horizontal="right" vertical="center" indent="2"/>
    </xf>
    <xf numFmtId="38" fontId="4" fillId="0" borderId="0" xfId="3" applyFont="1" applyFill="1" applyBorder="1" applyAlignment="1">
      <alignment horizontal="right" vertical="center" indent="2"/>
    </xf>
    <xf numFmtId="38" fontId="4" fillId="0" borderId="27" xfId="3" applyFont="1" applyFill="1" applyBorder="1" applyAlignment="1">
      <alignment horizontal="right" vertical="center" indent="2"/>
    </xf>
    <xf numFmtId="0" fontId="4" fillId="0" borderId="29" xfId="6" applyFont="1" applyBorder="1" applyAlignment="1">
      <alignment horizontal="right" vertical="center" indent="2"/>
    </xf>
    <xf numFmtId="0" fontId="4" fillId="0" borderId="0" xfId="6" applyFont="1" applyBorder="1" applyAlignment="1">
      <alignment horizontal="right" vertical="center" indent="2"/>
    </xf>
    <xf numFmtId="38" fontId="4" fillId="0" borderId="40" xfId="3" applyFont="1" applyFill="1" applyBorder="1" applyAlignment="1">
      <alignment horizontal="right" vertical="center" indent="2"/>
    </xf>
    <xf numFmtId="0" fontId="4" fillId="0" borderId="33" xfId="6" applyFont="1" applyBorder="1" applyAlignment="1">
      <alignment horizontal="right" vertical="center" indent="2"/>
    </xf>
    <xf numFmtId="0" fontId="4" fillId="0" borderId="38" xfId="6" applyFont="1" applyBorder="1" applyAlignment="1">
      <alignment horizontal="right" vertical="center" indent="2"/>
    </xf>
    <xf numFmtId="38" fontId="4" fillId="0" borderId="38" xfId="3" applyFont="1" applyBorder="1" applyAlignment="1">
      <alignment horizontal="right" vertical="center" indent="2"/>
    </xf>
    <xf numFmtId="38" fontId="4" fillId="0" borderId="34" xfId="3" applyFont="1" applyFill="1" applyBorder="1" applyAlignment="1">
      <alignment horizontal="right" vertical="center" indent="2"/>
    </xf>
    <xf numFmtId="0" fontId="4" fillId="0" borderId="0" xfId="6" applyFont="1" applyAlignment="1">
      <alignment horizontal="right" vertical="center"/>
    </xf>
    <xf numFmtId="57" fontId="4" fillId="0" borderId="0" xfId="6" applyNumberFormat="1" applyFont="1" applyAlignment="1">
      <alignment vertical="center"/>
    </xf>
    <xf numFmtId="187" fontId="4" fillId="0" borderId="0" xfId="6" applyNumberFormat="1" applyFont="1" applyAlignment="1">
      <alignment vertical="center"/>
    </xf>
    <xf numFmtId="38" fontId="6" fillId="0" borderId="0" xfId="3" applyFont="1" applyFill="1" applyAlignment="1">
      <alignment horizontal="centerContinuous" vertical="center"/>
    </xf>
    <xf numFmtId="38" fontId="4" fillId="0" borderId="0" xfId="3" applyFont="1" applyFill="1" applyAlignment="1">
      <alignment horizontal="centerContinuous" vertical="center"/>
    </xf>
    <xf numFmtId="38" fontId="4" fillId="0" borderId="1" xfId="3" applyFont="1" applyFill="1" applyBorder="1" applyAlignment="1">
      <alignment horizontal="right" vertical="center"/>
    </xf>
    <xf numFmtId="38" fontId="4" fillId="0" borderId="2" xfId="3" applyFont="1" applyFill="1" applyBorder="1" applyAlignment="1">
      <alignment vertical="center"/>
    </xf>
    <xf numFmtId="38" fontId="4" fillId="0" borderId="1" xfId="3" applyFont="1" applyFill="1" applyBorder="1" applyAlignment="1">
      <alignment horizontal="center" vertical="center"/>
    </xf>
    <xf numFmtId="38" fontId="4" fillId="0" borderId="3" xfId="3" applyFont="1" applyFill="1" applyBorder="1" applyAlignment="1">
      <alignment horizontal="center" vertical="center"/>
    </xf>
    <xf numFmtId="38" fontId="4" fillId="0" borderId="2" xfId="3" applyFont="1" applyFill="1" applyBorder="1" applyAlignment="1">
      <alignment horizontal="center" vertical="center"/>
    </xf>
    <xf numFmtId="38" fontId="11" fillId="0" borderId="0" xfId="3" applyFont="1" applyFill="1" applyAlignment="1">
      <alignment horizontal="centerContinuous" vertical="center"/>
    </xf>
    <xf numFmtId="38" fontId="4" fillId="0" borderId="6" xfId="3" applyFont="1" applyFill="1" applyBorder="1" applyAlignment="1">
      <alignment horizontal="centerContinuous" vertical="center"/>
    </xf>
    <xf numFmtId="38" fontId="4" fillId="0" borderId="37" xfId="3" applyFont="1" applyFill="1" applyBorder="1" applyAlignment="1">
      <alignment horizontal="center" vertical="center"/>
    </xf>
    <xf numFmtId="38" fontId="4" fillId="0" borderId="26" xfId="3" applyFont="1" applyFill="1" applyBorder="1" applyAlignment="1">
      <alignment vertical="center"/>
    </xf>
    <xf numFmtId="38" fontId="4" fillId="0" borderId="28" xfId="3" applyFont="1" applyFill="1" applyBorder="1" applyAlignment="1">
      <alignment vertical="center"/>
    </xf>
    <xf numFmtId="38" fontId="9" fillId="0" borderId="28" xfId="3" applyFont="1" applyFill="1" applyBorder="1" applyAlignment="1">
      <alignment vertical="center"/>
    </xf>
    <xf numFmtId="38" fontId="9" fillId="0" borderId="27" xfId="3" applyFont="1" applyFill="1" applyBorder="1" applyAlignment="1">
      <alignment vertical="center"/>
    </xf>
    <xf numFmtId="38" fontId="4" fillId="0" borderId="9" xfId="3" applyFont="1" applyFill="1" applyBorder="1" applyAlignment="1">
      <alignment horizontal="centerContinuous" vertical="center"/>
    </xf>
    <xf numFmtId="38" fontId="4" fillId="0" borderId="29" xfId="3" applyFont="1" applyFill="1" applyBorder="1" applyAlignment="1">
      <alignment vertical="center"/>
    </xf>
    <xf numFmtId="38" fontId="4" fillId="0" borderId="0" xfId="3" applyFont="1" applyFill="1" applyBorder="1" applyAlignment="1">
      <alignment vertical="center"/>
    </xf>
    <xf numFmtId="38" fontId="9" fillId="0" borderId="0" xfId="3" applyFont="1" applyFill="1" applyBorder="1" applyAlignment="1">
      <alignment vertical="center"/>
    </xf>
    <xf numFmtId="38" fontId="9" fillId="0" borderId="40" xfId="3" applyFont="1" applyFill="1" applyBorder="1" applyAlignment="1">
      <alignment vertical="center"/>
    </xf>
    <xf numFmtId="38" fontId="4" fillId="0" borderId="7" xfId="3" applyFont="1" applyFill="1" applyBorder="1" applyAlignment="1">
      <alignment horizontal="centerContinuous" vertical="center"/>
    </xf>
    <xf numFmtId="180" fontId="4" fillId="0" borderId="33" xfId="2" applyNumberFormat="1" applyFont="1" applyFill="1" applyBorder="1" applyAlignment="1">
      <alignment vertical="center"/>
    </xf>
    <xf numFmtId="180" fontId="4" fillId="0" borderId="38" xfId="2" applyNumberFormat="1" applyFont="1" applyFill="1" applyBorder="1" applyAlignment="1">
      <alignment vertical="center"/>
    </xf>
    <xf numFmtId="180" fontId="4" fillId="0" borderId="0" xfId="2" applyNumberFormat="1" applyFont="1" applyFill="1" applyBorder="1" applyAlignment="1">
      <alignment vertical="center"/>
    </xf>
    <xf numFmtId="180" fontId="9" fillId="0" borderId="0" xfId="2" applyNumberFormat="1" applyFont="1" applyFill="1" applyBorder="1" applyAlignment="1">
      <alignment vertical="center"/>
    </xf>
    <xf numFmtId="180" fontId="9" fillId="0" borderId="40" xfId="2" applyNumberFormat="1" applyFont="1" applyFill="1" applyBorder="1" applyAlignment="1">
      <alignment vertical="center"/>
    </xf>
    <xf numFmtId="38" fontId="4" fillId="0" borderId="0" xfId="3" applyFont="1" applyFill="1" applyAlignment="1">
      <alignment horizontal="right" vertical="center"/>
    </xf>
    <xf numFmtId="182" fontId="4" fillId="0" borderId="0" xfId="3" applyNumberFormat="1" applyFont="1" applyAlignment="1">
      <alignment vertical="center"/>
    </xf>
    <xf numFmtId="180" fontId="9" fillId="0" borderId="38" xfId="2" applyNumberFormat="1" applyFont="1" applyFill="1" applyBorder="1" applyAlignment="1">
      <alignment vertical="center"/>
    </xf>
    <xf numFmtId="180" fontId="9" fillId="0" borderId="34" xfId="2" applyNumberFormat="1" applyFont="1" applyFill="1" applyBorder="1" applyAlignment="1">
      <alignment vertical="center"/>
    </xf>
    <xf numFmtId="0" fontId="13" fillId="0" borderId="1" xfId="5" applyFont="1" applyBorder="1" applyAlignment="1">
      <alignment horizontal="right" vertical="center"/>
    </xf>
    <xf numFmtId="0" fontId="13" fillId="0" borderId="2" xfId="5" applyFont="1" applyBorder="1" applyAlignment="1">
      <alignment vertical="center"/>
    </xf>
    <xf numFmtId="0" fontId="13" fillId="0" borderId="1" xfId="5" applyFont="1" applyBorder="1" applyAlignment="1">
      <alignment horizontal="center" vertical="center" shrinkToFit="1"/>
    </xf>
    <xf numFmtId="0" fontId="13" fillId="0" borderId="3" xfId="5" applyFont="1" applyBorder="1" applyAlignment="1">
      <alignment horizontal="center" vertical="center"/>
    </xf>
    <xf numFmtId="0" fontId="13" fillId="0" borderId="1" xfId="5" applyFont="1" applyBorder="1" applyAlignment="1">
      <alignment horizontal="center" vertical="center"/>
    </xf>
    <xf numFmtId="0" fontId="13" fillId="0" borderId="2" xfId="5" applyFont="1" applyBorder="1" applyAlignment="1">
      <alignment horizontal="center" vertical="center"/>
    </xf>
    <xf numFmtId="0" fontId="4" fillId="0" borderId="0" xfId="5" applyFont="1" applyAlignment="1">
      <alignment vertical="center" shrinkToFit="1"/>
    </xf>
    <xf numFmtId="0" fontId="8" fillId="0" borderId="26" xfId="5" applyFont="1" applyBorder="1" applyAlignment="1">
      <alignment horizontal="right" vertical="center"/>
    </xf>
    <xf numFmtId="0" fontId="8" fillId="0" borderId="28" xfId="5" applyFont="1" applyBorder="1" applyAlignment="1">
      <alignment horizontal="right" vertical="center"/>
    </xf>
    <xf numFmtId="0" fontId="10" fillId="0" borderId="28" xfId="5" applyFont="1" applyBorder="1" applyAlignment="1">
      <alignment horizontal="right" vertical="center"/>
    </xf>
    <xf numFmtId="0" fontId="10" fillId="0" borderId="28" xfId="5" applyFont="1" applyBorder="1" applyAlignment="1">
      <alignment vertical="center"/>
    </xf>
    <xf numFmtId="0" fontId="9" fillId="0" borderId="28" xfId="5" applyFont="1" applyBorder="1" applyAlignment="1">
      <alignment vertical="center"/>
    </xf>
    <xf numFmtId="0" fontId="20" fillId="0" borderId="28" xfId="5" applyFont="1" applyFill="1" applyBorder="1" applyAlignment="1">
      <alignment horizontal="right" vertical="center"/>
    </xf>
    <xf numFmtId="0" fontId="20" fillId="0" borderId="27" xfId="5" applyFont="1" applyFill="1" applyBorder="1" applyAlignment="1">
      <alignment horizontal="right" vertical="center"/>
    </xf>
    <xf numFmtId="0" fontId="8" fillId="0" borderId="29" xfId="5" applyFont="1" applyBorder="1" applyAlignment="1">
      <alignment horizontal="right" vertical="center"/>
    </xf>
    <xf numFmtId="0" fontId="10" fillId="0" borderId="0" xfId="5" applyFont="1" applyAlignment="1">
      <alignment vertical="center"/>
    </xf>
    <xf numFmtId="0" fontId="9" fillId="0" borderId="0" xfId="5" applyFont="1" applyBorder="1" applyAlignment="1">
      <alignment vertical="center"/>
    </xf>
    <xf numFmtId="0" fontId="20" fillId="0" borderId="0" xfId="5" applyFont="1" applyFill="1" applyAlignment="1">
      <alignment horizontal="right" vertical="center"/>
    </xf>
    <xf numFmtId="0" fontId="20" fillId="0" borderId="40" xfId="5" applyFont="1" applyFill="1" applyBorder="1" applyAlignment="1">
      <alignment vertical="center"/>
    </xf>
    <xf numFmtId="0" fontId="20" fillId="0" borderId="0" xfId="5" applyFont="1" applyFill="1" applyAlignment="1">
      <alignment vertical="center"/>
    </xf>
    <xf numFmtId="0" fontId="4" fillId="0" borderId="0" xfId="5" applyFont="1" applyAlignment="1">
      <alignment horizontal="right"/>
    </xf>
    <xf numFmtId="0" fontId="8" fillId="0" borderId="0" xfId="5" applyFont="1" applyAlignment="1">
      <alignment horizontal="right"/>
    </xf>
    <xf numFmtId="0" fontId="8" fillId="0" borderId="33" xfId="5" applyFont="1" applyBorder="1" applyAlignment="1">
      <alignment horizontal="right" vertical="center"/>
    </xf>
    <xf numFmtId="0" fontId="8" fillId="0" borderId="38" xfId="5" applyFont="1" applyBorder="1" applyAlignment="1">
      <alignment horizontal="right" vertical="center"/>
    </xf>
    <xf numFmtId="0" fontId="10" fillId="0" borderId="38" xfId="5" applyFont="1" applyBorder="1" applyAlignment="1">
      <alignment horizontal="right" vertical="center"/>
    </xf>
    <xf numFmtId="0" fontId="10" fillId="0" borderId="38" xfId="5" applyFont="1" applyBorder="1" applyAlignment="1">
      <alignment vertical="center"/>
    </xf>
    <xf numFmtId="0" fontId="9" fillId="0" borderId="38" xfId="5" applyFont="1" applyBorder="1" applyAlignment="1">
      <alignment vertical="center"/>
    </xf>
    <xf numFmtId="0" fontId="20" fillId="0" borderId="38" xfId="5" applyFont="1" applyFill="1" applyBorder="1" applyAlignment="1">
      <alignment horizontal="right" vertical="center"/>
    </xf>
    <xf numFmtId="0" fontId="20" fillId="0" borderId="38" xfId="5" applyFont="1" applyFill="1" applyBorder="1" applyAlignment="1">
      <alignment vertical="center"/>
    </xf>
    <xf numFmtId="0" fontId="20" fillId="0" borderId="34" xfId="5" applyFont="1" applyFill="1" applyBorder="1" applyAlignment="1">
      <alignment vertical="center"/>
    </xf>
    <xf numFmtId="38" fontId="9" fillId="0" borderId="0" xfId="7" applyFont="1" applyFill="1" applyAlignment="1">
      <alignment vertical="center"/>
    </xf>
    <xf numFmtId="38" fontId="9" fillId="0" borderId="1" xfId="7" applyFont="1" applyBorder="1" applyAlignment="1">
      <alignment horizontal="right" vertical="center" wrapText="1"/>
    </xf>
    <xf numFmtId="38" fontId="9" fillId="0" borderId="2" xfId="7" applyFont="1" applyBorder="1" applyAlignment="1">
      <alignment horizontal="left" vertical="center" wrapText="1"/>
    </xf>
    <xf numFmtId="38" fontId="9" fillId="0" borderId="1" xfId="7" applyFont="1" applyBorder="1" applyAlignment="1">
      <alignment horizontal="center" vertical="center"/>
    </xf>
    <xf numFmtId="38" fontId="9" fillId="0" borderId="3" xfId="7" applyFont="1" applyBorder="1" applyAlignment="1">
      <alignment horizontal="center" vertical="center"/>
    </xf>
    <xf numFmtId="0" fontId="9" fillId="0" borderId="3" xfId="0" applyFont="1" applyBorder="1" applyAlignment="1">
      <alignment horizontal="center" vertical="center" shrinkToFit="1"/>
    </xf>
    <xf numFmtId="38" fontId="9" fillId="0" borderId="2" xfId="7" applyFont="1" applyFill="1" applyBorder="1" applyAlignment="1">
      <alignment horizontal="center" vertical="center"/>
    </xf>
    <xf numFmtId="38" fontId="9" fillId="0" borderId="26" xfId="7" applyFont="1" applyBorder="1" applyAlignment="1">
      <alignment horizontal="center" vertical="center"/>
    </xf>
    <xf numFmtId="38" fontId="9" fillId="0" borderId="28" xfId="7" applyFont="1" applyFill="1" applyBorder="1" applyAlignment="1">
      <alignment horizontal="center" vertical="center"/>
    </xf>
    <xf numFmtId="38" fontId="9" fillId="0" borderId="28" xfId="7" applyFont="1" applyFill="1" applyBorder="1" applyAlignment="1">
      <alignment horizontal="center" vertical="center" wrapText="1"/>
    </xf>
    <xf numFmtId="38" fontId="9" fillId="0" borderId="0" xfId="7" applyFont="1" applyFill="1" applyBorder="1" applyAlignment="1">
      <alignment horizontal="center" vertical="center"/>
    </xf>
    <xf numFmtId="38" fontId="9" fillId="0" borderId="0" xfId="7" applyFont="1" applyFill="1" applyBorder="1" applyAlignment="1">
      <alignment horizontal="center" vertical="center" wrapText="1"/>
    </xf>
    <xf numFmtId="38" fontId="9" fillId="0" borderId="40" xfId="7" applyFont="1" applyFill="1" applyBorder="1" applyAlignment="1">
      <alignment horizontal="center" vertical="center"/>
    </xf>
    <xf numFmtId="38" fontId="9" fillId="0" borderId="29" xfId="7" applyFont="1" applyBorder="1" applyAlignment="1">
      <alignment horizontal="center" vertical="center"/>
    </xf>
    <xf numFmtId="38" fontId="10" fillId="0" borderId="0" xfId="7" applyFont="1" applyAlignment="1">
      <alignment horizontal="right" vertical="center"/>
    </xf>
    <xf numFmtId="38" fontId="9" fillId="0" borderId="33" xfId="7" applyFont="1" applyBorder="1" applyAlignment="1">
      <alignment horizontal="center" vertical="center"/>
    </xf>
    <xf numFmtId="38" fontId="9" fillId="0" borderId="38" xfId="7" applyFont="1" applyFill="1" applyBorder="1" applyAlignment="1">
      <alignment horizontal="center" vertical="center"/>
    </xf>
    <xf numFmtId="38" fontId="9" fillId="0" borderId="34" xfId="7" applyFont="1" applyFill="1" applyBorder="1" applyAlignment="1">
      <alignment horizontal="center" vertical="center"/>
    </xf>
    <xf numFmtId="0" fontId="6" fillId="0" borderId="0" xfId="0" applyFont="1" applyAlignment="1">
      <alignment horizontal="center" vertical="center"/>
    </xf>
    <xf numFmtId="0" fontId="4" fillId="0" borderId="3" xfId="0" applyFont="1" applyFill="1" applyBorder="1" applyAlignment="1">
      <alignment vertical="center"/>
    </xf>
    <xf numFmtId="0" fontId="4" fillId="0" borderId="48" xfId="0" applyFont="1" applyFill="1" applyBorder="1" applyAlignment="1">
      <alignment vertical="center"/>
    </xf>
    <xf numFmtId="38" fontId="4" fillId="0" borderId="49" xfId="7" applyFont="1" applyFill="1" applyBorder="1" applyAlignment="1">
      <alignment horizontal="right" vertical="center" indent="1"/>
    </xf>
    <xf numFmtId="38" fontId="4" fillId="0" borderId="27" xfId="7" applyFont="1" applyFill="1" applyBorder="1" applyAlignment="1">
      <alignment horizontal="right" vertical="center" indent="1"/>
    </xf>
    <xf numFmtId="38" fontId="4" fillId="0" borderId="40" xfId="7" applyFont="1" applyFill="1" applyBorder="1" applyAlignment="1">
      <alignment horizontal="right" vertical="center" indent="1"/>
    </xf>
    <xf numFmtId="38" fontId="4" fillId="0" borderId="50" xfId="7" applyFont="1" applyFill="1" applyBorder="1" applyAlignment="1">
      <alignment horizontal="right" vertical="center" indent="1"/>
    </xf>
    <xf numFmtId="38" fontId="4" fillId="0" borderId="51" xfId="7" applyFont="1" applyFill="1" applyBorder="1" applyAlignment="1">
      <alignment horizontal="right" vertical="center" indent="1"/>
    </xf>
    <xf numFmtId="38" fontId="4" fillId="0" borderId="52" xfId="7" applyFont="1" applyFill="1" applyBorder="1" applyAlignment="1">
      <alignment horizontal="right" vertical="center" indent="1"/>
    </xf>
    <xf numFmtId="38" fontId="21" fillId="0" borderId="0" xfId="0" applyNumberFormat="1" applyFont="1" applyAlignment="1">
      <alignment vertical="center"/>
    </xf>
    <xf numFmtId="38" fontId="4" fillId="0" borderId="53" xfId="7" applyFont="1" applyFill="1" applyBorder="1" applyAlignment="1">
      <alignment horizontal="right" vertical="center" indent="1"/>
    </xf>
    <xf numFmtId="0" fontId="4" fillId="0" borderId="0" xfId="0" applyFont="1" applyFill="1" applyBorder="1" applyAlignment="1">
      <alignment horizontal="right" vertical="center" indent="1"/>
    </xf>
    <xf numFmtId="0" fontId="4" fillId="0" borderId="49" xfId="0" applyFont="1" applyFill="1" applyBorder="1" applyAlignment="1">
      <alignment horizontal="right" vertical="center" indent="1"/>
    </xf>
    <xf numFmtId="0" fontId="22" fillId="0" borderId="0" xfId="0" applyFont="1" applyFill="1" applyBorder="1" applyAlignment="1">
      <alignment vertical="center"/>
    </xf>
    <xf numFmtId="0" fontId="22" fillId="0" borderId="0" xfId="0" applyFont="1" applyFill="1" applyBorder="1" applyAlignment="1">
      <alignment horizontal="right" vertical="center"/>
    </xf>
    <xf numFmtId="0" fontId="22" fillId="0" borderId="49" xfId="0" applyFont="1" applyFill="1" applyBorder="1" applyAlignment="1">
      <alignment vertical="center"/>
    </xf>
    <xf numFmtId="0" fontId="22" fillId="0" borderId="38" xfId="0" applyFont="1" applyFill="1" applyBorder="1" applyAlignment="1">
      <alignment vertical="center"/>
    </xf>
    <xf numFmtId="0" fontId="22" fillId="0" borderId="38" xfId="0" applyFont="1" applyFill="1" applyBorder="1" applyAlignment="1">
      <alignment horizontal="right" vertical="center"/>
    </xf>
    <xf numFmtId="0" fontId="22" fillId="0" borderId="54" xfId="0" applyFont="1" applyFill="1" applyBorder="1" applyAlignment="1">
      <alignment vertical="center"/>
    </xf>
    <xf numFmtId="0" fontId="0" fillId="0" borderId="0" xfId="0" applyFont="1"/>
    <xf numFmtId="0" fontId="8" fillId="0" borderId="1" xfId="0" applyFont="1" applyFill="1" applyBorder="1" applyAlignment="1">
      <alignment vertical="center"/>
    </xf>
    <xf numFmtId="0" fontId="8" fillId="0" borderId="3" xfId="0" applyFont="1" applyFill="1" applyBorder="1" applyAlignment="1">
      <alignment vertical="center"/>
    </xf>
    <xf numFmtId="0" fontId="10" fillId="0" borderId="3" xfId="0" applyFont="1" applyFill="1" applyBorder="1" applyAlignment="1">
      <alignment vertical="center"/>
    </xf>
    <xf numFmtId="0" fontId="8" fillId="0" borderId="0" xfId="0" applyFont="1" applyFill="1" applyBorder="1" applyAlignment="1">
      <alignment horizontal="left" vertical="center" wrapText="1"/>
    </xf>
    <xf numFmtId="0" fontId="8" fillId="0" borderId="26" xfId="0" applyFont="1" applyFill="1" applyBorder="1" applyAlignment="1">
      <alignment horizontal="center" vertical="center"/>
    </xf>
    <xf numFmtId="0" fontId="8" fillId="0" borderId="28" xfId="0" applyFont="1" applyFill="1" applyBorder="1" applyAlignment="1">
      <alignment horizontal="center" vertical="center"/>
    </xf>
    <xf numFmtId="0" fontId="10" fillId="0" borderId="27" xfId="0" applyFont="1" applyFill="1" applyBorder="1" applyAlignment="1">
      <alignment horizontal="center" vertical="center"/>
    </xf>
    <xf numFmtId="58" fontId="8" fillId="3" borderId="29" xfId="0" applyNumberFormat="1" applyFont="1" applyFill="1" applyBorder="1" applyAlignment="1">
      <alignment horizontal="center" vertical="center"/>
    </xf>
    <xf numFmtId="58" fontId="8" fillId="3" borderId="0" xfId="0" applyNumberFormat="1" applyFont="1" applyFill="1" applyBorder="1" applyAlignment="1">
      <alignment horizontal="center" vertical="center"/>
    </xf>
    <xf numFmtId="58" fontId="8" fillId="0" borderId="0" xfId="0" applyNumberFormat="1" applyFont="1" applyBorder="1" applyAlignment="1">
      <alignment horizontal="center" vertical="center"/>
    </xf>
    <xf numFmtId="58" fontId="8" fillId="3" borderId="40" xfId="0" applyNumberFormat="1" applyFont="1" applyFill="1" applyBorder="1" applyAlignment="1">
      <alignment horizontal="center" vertical="center"/>
    </xf>
    <xf numFmtId="0" fontId="8" fillId="0" borderId="29" xfId="0" applyFont="1" applyFill="1" applyBorder="1" applyAlignment="1">
      <alignment horizontal="center" vertical="center" wrapText="1"/>
    </xf>
    <xf numFmtId="0" fontId="8" fillId="0" borderId="0" xfId="0" applyFont="1" applyFill="1" applyBorder="1" applyAlignment="1">
      <alignment horizontal="center" vertical="center" wrapText="1"/>
    </xf>
    <xf numFmtId="0" fontId="10" fillId="0" borderId="40" xfId="0" applyFont="1" applyFill="1" applyBorder="1" applyAlignment="1">
      <alignment horizontal="center" vertical="center" wrapText="1"/>
    </xf>
    <xf numFmtId="0" fontId="8" fillId="3" borderId="29" xfId="0" applyNumberFormat="1" applyFont="1" applyFill="1" applyBorder="1" applyAlignment="1">
      <alignment horizontal="right" vertical="center"/>
    </xf>
    <xf numFmtId="0" fontId="8" fillId="3" borderId="0" xfId="0" applyNumberFormat="1" applyFont="1" applyFill="1" applyBorder="1" applyAlignment="1">
      <alignment horizontal="right" vertical="center"/>
    </xf>
    <xf numFmtId="0" fontId="8" fillId="0" borderId="0" xfId="0" applyNumberFormat="1" applyFont="1" applyBorder="1" applyAlignment="1">
      <alignment horizontal="right" vertical="center"/>
    </xf>
    <xf numFmtId="0" fontId="8" fillId="3" borderId="40" xfId="0" applyNumberFormat="1" applyFont="1" applyFill="1" applyBorder="1" applyAlignment="1">
      <alignment horizontal="right" vertical="center"/>
    </xf>
    <xf numFmtId="0" fontId="8" fillId="0" borderId="33" xfId="0" applyNumberFormat="1" applyFont="1" applyFill="1" applyBorder="1" applyAlignment="1">
      <alignment horizontal="right" vertical="center" indent="1"/>
    </xf>
    <xf numFmtId="0" fontId="8" fillId="0" borderId="38" xfId="0" applyNumberFormat="1" applyFont="1" applyFill="1" applyBorder="1" applyAlignment="1">
      <alignment horizontal="right" vertical="center" indent="1"/>
    </xf>
    <xf numFmtId="0" fontId="10" fillId="0" borderId="38" xfId="0" applyNumberFormat="1" applyFont="1" applyFill="1" applyBorder="1" applyAlignment="1">
      <alignment horizontal="right" vertical="center" indent="1"/>
    </xf>
    <xf numFmtId="0" fontId="10" fillId="0" borderId="34" xfId="0" applyNumberFormat="1" applyFont="1" applyFill="1" applyBorder="1" applyAlignment="1">
      <alignment horizontal="right" vertical="center" indent="1"/>
    </xf>
    <xf numFmtId="0" fontId="4" fillId="0" borderId="0" xfId="5" applyFont="1" applyAlignment="1">
      <alignment horizontal="right" vertical="center"/>
    </xf>
    <xf numFmtId="38" fontId="8" fillId="0" borderId="9" xfId="7" applyFont="1" applyFill="1" applyBorder="1" applyAlignment="1">
      <alignment vertical="center"/>
    </xf>
    <xf numFmtId="38" fontId="8" fillId="0" borderId="7" xfId="7" applyFont="1" applyFill="1" applyBorder="1" applyAlignment="1">
      <alignment vertical="center"/>
    </xf>
    <xf numFmtId="49" fontId="9" fillId="0" borderId="4" xfId="5" applyNumberFormat="1" applyFont="1" applyFill="1" applyBorder="1" applyAlignment="1" applyProtection="1">
      <alignment horizontal="center" vertical="center"/>
      <protection locked="0"/>
    </xf>
    <xf numFmtId="49" fontId="9" fillId="0" borderId="5" xfId="5" applyNumberFormat="1" applyFont="1" applyFill="1" applyBorder="1" applyAlignment="1" applyProtection="1">
      <alignment horizontal="center" vertical="center"/>
      <protection locked="0"/>
    </xf>
    <xf numFmtId="0" fontId="4" fillId="0" borderId="0" xfId="5" applyFont="1" applyFill="1" applyBorder="1" applyAlignment="1" applyProtection="1">
      <alignment horizontal="center" vertical="center"/>
      <protection locked="0"/>
    </xf>
    <xf numFmtId="0" fontId="4" fillId="0" borderId="0" xfId="5" applyFont="1" applyBorder="1" applyAlignment="1" applyProtection="1">
      <alignment horizontal="center" vertical="center" wrapText="1" shrinkToFit="1"/>
      <protection locked="0"/>
    </xf>
    <xf numFmtId="0" fontId="4" fillId="0" borderId="0" xfId="5" applyFont="1" applyBorder="1" applyAlignment="1" applyProtection="1">
      <alignment horizontal="center" vertical="center" shrinkToFit="1"/>
      <protection locked="0"/>
    </xf>
    <xf numFmtId="49" fontId="9" fillId="0" borderId="3" xfId="5" applyNumberFormat="1" applyFont="1" applyFill="1" applyBorder="1" applyAlignment="1" applyProtection="1">
      <alignment horizontal="center" vertical="center"/>
      <protection locked="0"/>
    </xf>
    <xf numFmtId="0" fontId="10" fillId="0" borderId="1" xfId="5" applyFont="1" applyFill="1" applyBorder="1" applyAlignment="1" applyProtection="1">
      <alignment horizontal="center" vertical="center" wrapText="1"/>
      <protection locked="0"/>
    </xf>
    <xf numFmtId="0" fontId="10" fillId="0" borderId="2" xfId="5" applyFont="1" applyFill="1" applyBorder="1" applyAlignment="1" applyProtection="1">
      <alignment horizontal="center" vertical="center" wrapText="1"/>
      <protection locked="0"/>
    </xf>
    <xf numFmtId="0" fontId="10" fillId="0" borderId="1" xfId="5" applyFont="1" applyFill="1" applyBorder="1" applyAlignment="1" applyProtection="1">
      <alignment horizontal="center" vertical="center" wrapText="1" shrinkToFit="1"/>
      <protection locked="0"/>
    </xf>
    <xf numFmtId="0" fontId="10" fillId="0" borderId="2" xfId="5" applyFont="1" applyFill="1" applyBorder="1" applyAlignment="1" applyProtection="1">
      <alignment horizontal="center" vertical="center" shrinkToFit="1"/>
      <protection locked="0"/>
    </xf>
    <xf numFmtId="0" fontId="9" fillId="0" borderId="1" xfId="5" applyFont="1" applyFill="1" applyBorder="1" applyAlignment="1" applyProtection="1">
      <alignment horizontal="center" vertical="center"/>
      <protection locked="0"/>
    </xf>
    <xf numFmtId="0" fontId="9" fillId="0" borderId="2" xfId="5" applyFont="1" applyFill="1" applyBorder="1" applyAlignment="1" applyProtection="1">
      <alignment horizontal="center" vertical="center"/>
      <protection locked="0"/>
    </xf>
    <xf numFmtId="0" fontId="9" fillId="0" borderId="3" xfId="5" applyFont="1" applyFill="1" applyBorder="1" applyAlignment="1" applyProtection="1">
      <alignment horizontal="center" vertical="center"/>
      <protection locked="0"/>
    </xf>
    <xf numFmtId="58" fontId="9" fillId="0" borderId="6" xfId="5" applyNumberFormat="1" applyFont="1" applyFill="1" applyBorder="1" applyAlignment="1" applyProtection="1">
      <alignment horizontal="center" vertical="center"/>
      <protection locked="0"/>
    </xf>
    <xf numFmtId="58" fontId="9" fillId="0" borderId="7" xfId="5" applyNumberFormat="1" applyFont="1" applyFill="1" applyBorder="1" applyAlignment="1" applyProtection="1">
      <alignment horizontal="center" vertical="center"/>
      <protection locked="0"/>
    </xf>
    <xf numFmtId="40" fontId="9" fillId="0" borderId="6" xfId="7" applyNumberFormat="1" applyFont="1" applyFill="1" applyBorder="1" applyAlignment="1" applyProtection="1">
      <alignment horizontal="center" vertical="center"/>
      <protection locked="0"/>
    </xf>
    <xf numFmtId="40" fontId="9" fillId="0" borderId="9" xfId="7" applyNumberFormat="1" applyFont="1" applyFill="1" applyBorder="1" applyAlignment="1" applyProtection="1">
      <alignment horizontal="center" vertical="center"/>
      <protection locked="0"/>
    </xf>
    <xf numFmtId="40" fontId="9" fillId="0" borderId="8" xfId="7" applyNumberFormat="1" applyFont="1" applyFill="1" applyBorder="1" applyAlignment="1" applyProtection="1">
      <alignment horizontal="center" vertical="center"/>
      <protection locked="0"/>
    </xf>
    <xf numFmtId="40" fontId="9" fillId="0" borderId="16" xfId="7" applyNumberFormat="1" applyFont="1" applyFill="1" applyBorder="1" applyAlignment="1" applyProtection="1">
      <alignment horizontal="center" vertical="center"/>
      <protection locked="0"/>
    </xf>
    <xf numFmtId="40" fontId="9" fillId="0" borderId="21" xfId="7" applyNumberFormat="1" applyFont="1" applyFill="1" applyBorder="1" applyAlignment="1" applyProtection="1">
      <alignment horizontal="center" vertical="center"/>
      <protection locked="0"/>
    </xf>
    <xf numFmtId="40" fontId="9" fillId="0" borderId="10" xfId="7" applyNumberFormat="1" applyFont="1" applyFill="1" applyBorder="1" applyAlignment="1" applyProtection="1">
      <alignment horizontal="center" vertical="center"/>
      <protection locked="0"/>
    </xf>
    <xf numFmtId="0" fontId="9" fillId="0" borderId="11" xfId="5" applyFont="1" applyFill="1" applyBorder="1" applyAlignment="1" applyProtection="1">
      <alignment horizontal="center" vertical="center"/>
      <protection locked="0"/>
    </xf>
    <xf numFmtId="0" fontId="9" fillId="0" borderId="16" xfId="5" applyFont="1" applyFill="1" applyBorder="1" applyAlignment="1" applyProtection="1">
      <alignment horizontal="center" vertical="center"/>
      <protection locked="0"/>
    </xf>
    <xf numFmtId="0" fontId="9" fillId="0" borderId="21" xfId="5" applyFont="1" applyFill="1" applyBorder="1" applyAlignment="1" applyProtection="1">
      <alignment horizontal="center" vertical="center"/>
      <protection locked="0"/>
    </xf>
    <xf numFmtId="58" fontId="9" fillId="0" borderId="8" xfId="5" applyNumberFormat="1" applyFont="1" applyFill="1" applyBorder="1" applyAlignment="1" applyProtection="1">
      <alignment horizontal="center" vertical="center"/>
      <protection locked="0"/>
    </xf>
    <xf numFmtId="58" fontId="9" fillId="0" borderId="16" xfId="5" applyNumberFormat="1" applyFont="1" applyFill="1" applyBorder="1" applyAlignment="1" applyProtection="1">
      <alignment horizontal="center" vertical="center"/>
      <protection locked="0"/>
    </xf>
    <xf numFmtId="58" fontId="9" fillId="0" borderId="21" xfId="5" applyNumberFormat="1" applyFont="1" applyFill="1" applyBorder="1" applyAlignment="1" applyProtection="1">
      <alignment horizontal="center" vertical="center"/>
      <protection locked="0"/>
    </xf>
    <xf numFmtId="0" fontId="10" fillId="0" borderId="1" xfId="5" applyFont="1" applyFill="1" applyBorder="1" applyAlignment="1" applyProtection="1">
      <alignment horizontal="center" vertical="center"/>
      <protection locked="0"/>
    </xf>
    <xf numFmtId="0" fontId="10" fillId="0" borderId="2" xfId="5" applyFont="1" applyFill="1" applyBorder="1" applyAlignment="1" applyProtection="1">
      <alignment horizontal="center" vertical="center"/>
      <protection locked="0"/>
    </xf>
    <xf numFmtId="0" fontId="4" fillId="0" borderId="1" xfId="5" applyFont="1" applyBorder="1" applyAlignment="1">
      <alignment horizontal="center" vertical="center"/>
    </xf>
    <xf numFmtId="0" fontId="4" fillId="0" borderId="2" xfId="5" applyFont="1" applyBorder="1" applyAlignment="1">
      <alignment horizontal="center" vertical="center"/>
    </xf>
    <xf numFmtId="0" fontId="4" fillId="0" borderId="1" xfId="5" applyFont="1" applyBorder="1" applyAlignment="1">
      <alignment horizontal="center" vertical="center" wrapText="1"/>
    </xf>
    <xf numFmtId="0" fontId="8" fillId="0" borderId="0" xfId="5" applyFont="1" applyAlignment="1">
      <alignment horizontal="right" vertical="center"/>
    </xf>
    <xf numFmtId="0" fontId="4" fillId="0" borderId="6" xfId="5" applyFont="1" applyBorder="1" applyAlignment="1">
      <alignment horizontal="center" vertical="center"/>
    </xf>
    <xf numFmtId="0" fontId="4" fillId="0" borderId="7" xfId="5" applyFont="1" applyBorder="1" applyAlignment="1">
      <alignment horizontal="center" vertical="center"/>
    </xf>
    <xf numFmtId="0" fontId="4" fillId="0" borderId="37" xfId="5" applyFont="1" applyBorder="1" applyAlignment="1">
      <alignment horizontal="center" vertical="center"/>
    </xf>
    <xf numFmtId="0" fontId="4" fillId="0" borderId="37" xfId="0" applyFont="1" applyBorder="1" applyAlignment="1">
      <alignment vertical="center"/>
    </xf>
    <xf numFmtId="0" fontId="8" fillId="0" borderId="6" xfId="5" applyFont="1" applyBorder="1" applyAlignment="1">
      <alignment horizontal="center" vertical="center"/>
    </xf>
    <xf numFmtId="0" fontId="8" fillId="0" borderId="7" xfId="0" applyFont="1" applyBorder="1" applyAlignment="1">
      <alignment horizontal="center" vertical="center"/>
    </xf>
    <xf numFmtId="0" fontId="8" fillId="0" borderId="9" xfId="0" applyFont="1" applyBorder="1" applyAlignment="1">
      <alignment horizontal="center" vertical="center"/>
    </xf>
    <xf numFmtId="0" fontId="4" fillId="0" borderId="0" xfId="5" applyFont="1" applyAlignment="1">
      <alignment horizontal="center" vertical="center"/>
    </xf>
    <xf numFmtId="0" fontId="4" fillId="2" borderId="0" xfId="5" applyFont="1" applyFill="1" applyAlignment="1">
      <alignment horizontal="center" vertical="center"/>
    </xf>
    <xf numFmtId="0" fontId="8" fillId="0" borderId="1" xfId="5" applyFont="1" applyBorder="1" applyAlignment="1">
      <alignment horizontal="center" vertical="center" wrapText="1"/>
    </xf>
    <xf numFmtId="0" fontId="8" fillId="0" borderId="2" xfId="5" applyFont="1" applyBorder="1" applyAlignment="1">
      <alignment horizontal="center" vertical="center" wrapText="1"/>
    </xf>
    <xf numFmtId="0" fontId="8" fillId="0" borderId="37" xfId="5" applyFont="1" applyBorder="1" applyAlignment="1">
      <alignment horizontal="center" vertical="center" wrapText="1"/>
    </xf>
    <xf numFmtId="0" fontId="8" fillId="0" borderId="37" xfId="5" applyFont="1" applyBorder="1" applyAlignment="1">
      <alignment horizontal="center" vertical="center"/>
    </xf>
    <xf numFmtId="0" fontId="8" fillId="0" borderId="28" xfId="5" applyFont="1" applyBorder="1" applyAlignment="1">
      <alignment horizontal="center" vertical="center" wrapText="1"/>
    </xf>
    <xf numFmtId="0" fontId="17" fillId="0" borderId="0" xfId="5" applyFont="1" applyAlignment="1">
      <alignment horizontal="center" vertical="center" wrapText="1"/>
    </xf>
    <xf numFmtId="0" fontId="4" fillId="0" borderId="0" xfId="5" applyFont="1" applyAlignment="1">
      <alignment horizontal="center" vertical="center" wrapText="1"/>
    </xf>
    <xf numFmtId="0" fontId="13" fillId="0" borderId="0" xfId="5" applyFont="1" applyAlignment="1">
      <alignment horizontal="center" vertical="center" wrapText="1"/>
    </xf>
    <xf numFmtId="183" fontId="10" fillId="0" borderId="37" xfId="5" applyNumberFormat="1" applyFont="1" applyBorder="1" applyAlignment="1">
      <alignment horizontal="center" vertical="center"/>
    </xf>
    <xf numFmtId="183" fontId="10" fillId="0" borderId="37" xfId="5" applyNumberFormat="1" applyFont="1" applyBorder="1" applyAlignment="1">
      <alignment horizontal="center" vertical="center" wrapText="1"/>
    </xf>
    <xf numFmtId="0" fontId="14" fillId="0" borderId="0" xfId="5" applyFont="1" applyBorder="1" applyAlignment="1">
      <alignment horizontal="center" vertical="center"/>
    </xf>
    <xf numFmtId="0" fontId="18" fillId="0" borderId="0" xfId="0" applyFont="1" applyAlignment="1">
      <alignment horizontal="center" vertical="center"/>
    </xf>
    <xf numFmtId="0" fontId="15" fillId="0" borderId="0" xfId="5" applyFont="1" applyAlignment="1">
      <alignment horizontal="left" vertical="center"/>
    </xf>
    <xf numFmtId="0" fontId="4" fillId="0" borderId="0" xfId="6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2" xfId="6" applyFont="1" applyBorder="1" applyAlignment="1">
      <alignment horizontal="center" vertical="center" wrapText="1"/>
    </xf>
    <xf numFmtId="0" fontId="4" fillId="0" borderId="0" xfId="6" applyFont="1" applyFill="1" applyBorder="1" applyAlignment="1">
      <alignment horizontal="left" vertical="top" wrapText="1"/>
    </xf>
    <xf numFmtId="0" fontId="4" fillId="0" borderId="0" xfId="6" applyFont="1" applyFill="1" applyBorder="1" applyAlignment="1">
      <alignment horizontal="left" vertical="top"/>
    </xf>
    <xf numFmtId="0" fontId="13" fillId="0" borderId="37" xfId="5" applyFont="1" applyBorder="1" applyAlignment="1">
      <alignment horizontal="center" vertical="top" textRotation="255" wrapText="1" indent="1"/>
    </xf>
    <xf numFmtId="38" fontId="14" fillId="0" borderId="0" xfId="7" applyFont="1" applyAlignment="1">
      <alignment horizontal="center" vertical="center"/>
    </xf>
    <xf numFmtId="38" fontId="9" fillId="0" borderId="26" xfId="7" applyFont="1" applyBorder="1" applyAlignment="1">
      <alignment horizontal="center" vertical="center" wrapText="1"/>
    </xf>
    <xf numFmtId="38" fontId="9" fillId="0" borderId="27" xfId="7" applyFont="1" applyBorder="1" applyAlignment="1">
      <alignment horizontal="center" vertical="center" wrapText="1"/>
    </xf>
    <xf numFmtId="38" fontId="9" fillId="0" borderId="37" xfId="7" applyFont="1" applyBorder="1" applyAlignment="1">
      <alignment horizontal="center" vertical="center" wrapText="1"/>
    </xf>
    <xf numFmtId="38" fontId="9" fillId="0" borderId="33" xfId="7" applyFont="1" applyBorder="1" applyAlignment="1">
      <alignment horizontal="center" vertical="center" wrapText="1"/>
    </xf>
    <xf numFmtId="38" fontId="9" fillId="0" borderId="34" xfId="7" applyFont="1" applyBorder="1" applyAlignment="1">
      <alignment horizontal="center" vertical="center" wrapText="1"/>
    </xf>
    <xf numFmtId="0" fontId="6" fillId="0" borderId="0" xfId="0" applyFont="1" applyAlignment="1">
      <alignment horizontal="center" vertical="center"/>
    </xf>
    <xf numFmtId="0" fontId="0" fillId="0" borderId="0" xfId="0" applyFont="1" applyAlignment="1">
      <alignment horizontal="center" vertical="center"/>
    </xf>
    <xf numFmtId="0" fontId="8" fillId="0" borderId="9" xfId="0" applyFont="1" applyFill="1" applyBorder="1" applyAlignment="1">
      <alignment horizontal="center" vertical="center"/>
    </xf>
    <xf numFmtId="0" fontId="8" fillId="0" borderId="0" xfId="0" applyFont="1" applyFill="1" applyBorder="1" applyAlignment="1">
      <alignment horizontal="left" vertical="center" wrapText="1"/>
    </xf>
    <xf numFmtId="0" fontId="30" fillId="0" borderId="0" xfId="0" applyFont="1" applyAlignment="1">
      <alignment vertical="center"/>
    </xf>
    <xf numFmtId="0" fontId="31" fillId="0" borderId="0" xfId="0" applyFont="1" applyAlignment="1">
      <alignment vertical="center"/>
    </xf>
    <xf numFmtId="49" fontId="31" fillId="0" borderId="0" xfId="0" applyNumberFormat="1" applyFont="1" applyAlignment="1">
      <alignment horizontal="left" vertical="center"/>
    </xf>
    <xf numFmtId="49" fontId="32" fillId="0" borderId="0" xfId="8" applyNumberFormat="1" applyFont="1" applyAlignment="1">
      <alignment horizontal="right" vertical="center"/>
    </xf>
    <xf numFmtId="0" fontId="32" fillId="0" borderId="0" xfId="8" applyFont="1" applyAlignment="1">
      <alignment vertical="center"/>
    </xf>
    <xf numFmtId="49" fontId="32" fillId="0" borderId="0" xfId="8" applyNumberFormat="1" applyFont="1" applyAlignment="1">
      <alignment horizontal="right"/>
    </xf>
    <xf numFmtId="49" fontId="31" fillId="0" borderId="0" xfId="0" applyNumberFormat="1" applyFont="1" applyAlignment="1">
      <alignment vertical="center"/>
    </xf>
  </cellXfs>
  <cellStyles count="9">
    <cellStyle name="パーセント 2" xfId="1"/>
    <cellStyle name="パーセント 3" xfId="2"/>
    <cellStyle name="ハイパーリンク" xfId="8" builtinId="8"/>
    <cellStyle name="桁区切り" xfId="7" builtinId="6"/>
    <cellStyle name="桁区切り 2" xfId="3"/>
    <cellStyle name="標準" xfId="0" builtinId="0"/>
    <cellStyle name="標準 2" xfId="4"/>
    <cellStyle name="標準_08 社会福祉" xfId="5"/>
    <cellStyle name="標準_08 社会福祉 2" xfId="6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drawings/_rels/drawing1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emf"/></Relationships>
</file>

<file path=xl/drawings/_rels/vmlDrawing1.vml.rels><?xml version="1.0" encoding="UTF-8" standalone="yes"?>
<Relationships xmlns="http://schemas.openxmlformats.org/package/2006/relationships"><Relationship Id="rId1" Type="http://schemas.openxmlformats.org/officeDocument/2006/relationships/image" Target="../media/image2.emf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8</xdr:row>
      <xdr:rowOff>0</xdr:rowOff>
    </xdr:from>
    <xdr:to>
      <xdr:col>1</xdr:col>
      <xdr:colOff>8890</xdr:colOff>
      <xdr:row>10</xdr:row>
      <xdr:rowOff>9525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9525" y="1666875"/>
          <a:ext cx="71374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116205</xdr:rowOff>
    </xdr:from>
    <xdr:to>
      <xdr:col>11</xdr:col>
      <xdr:colOff>714375</xdr:colOff>
      <xdr:row>3</xdr:row>
      <xdr:rowOff>61595</xdr:rowOff>
    </xdr:to>
    <xdr:grpSp>
      <xdr:nvGrpSpPr>
        <xdr:cNvPr id="4" name="Group 10"/>
        <xdr:cNvGrpSpPr/>
      </xdr:nvGrpSpPr>
      <xdr:grpSpPr>
        <a:xfrm>
          <a:off x="0" y="116205"/>
          <a:ext cx="7729257" cy="662566"/>
          <a:chOff x="2032" y="2081"/>
          <a:chExt cx="8876" cy="853"/>
        </a:xfrm>
      </xdr:grpSpPr>
      <xdr:sp macro="" textlink="">
        <xdr:nvSpPr>
          <xdr:cNvPr id="5" name="Text Box 11"/>
          <xdr:cNvSpPr txBox="1">
            <a:spLocks noChangeArrowheads="1"/>
          </xdr:cNvSpPr>
        </xdr:nvSpPr>
        <xdr:spPr>
          <a:xfrm>
            <a:off x="2100" y="2226"/>
            <a:ext cx="8740" cy="628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horzOverflow="overflow" wrap="square" lIns="74295" tIns="8890" rIns="74295" bIns="8890" anchor="ctr" upright="1"/>
          <a:lstStyle/>
          <a:p>
            <a:pPr algn="ctr" rtl="1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en-US" altLang="ja-JP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8  </a:t>
            </a: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福祉・保険及び老人医療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 </a:t>
            </a:r>
          </a:p>
          <a:p>
            <a:pPr algn="ctr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</a:t>
            </a:r>
          </a:p>
          <a:p>
            <a:pPr algn="ctr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                                                 </a:t>
            </a:r>
          </a:p>
        </xdr:txBody>
      </xdr:sp>
      <xdr:sp macro="" textlink="">
        <xdr:nvSpPr>
          <xdr:cNvPr id="6" name="Rectangle 12"/>
          <xdr:cNvSpPr>
            <a:spLocks noChangeArrowheads="1"/>
          </xdr:cNvSpPr>
        </xdr:nvSpPr>
        <xdr:spPr>
          <a:xfrm>
            <a:off x="10745" y="2173"/>
            <a:ext cx="163" cy="7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7" name="Rectangle 13"/>
          <xdr:cNvSpPr>
            <a:spLocks noChangeArrowheads="1"/>
          </xdr:cNvSpPr>
        </xdr:nvSpPr>
        <xdr:spPr>
          <a:xfrm>
            <a:off x="2032" y="2081"/>
            <a:ext cx="110" cy="83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  <xdr:twoCellAnchor>
    <xdr:from>
      <xdr:col>0</xdr:col>
      <xdr:colOff>9525</xdr:colOff>
      <xdr:row>8</xdr:row>
      <xdr:rowOff>0</xdr:rowOff>
    </xdr:from>
    <xdr:to>
      <xdr:col>1</xdr:col>
      <xdr:colOff>8890</xdr:colOff>
      <xdr:row>10</xdr:row>
      <xdr:rowOff>9525</xdr:rowOff>
    </xdr:to>
    <xdr:sp macro="" textlink="">
      <xdr:nvSpPr>
        <xdr:cNvPr id="8" name="Line 1"/>
        <xdr:cNvSpPr>
          <a:spLocks noChangeShapeType="1"/>
        </xdr:cNvSpPr>
      </xdr:nvSpPr>
      <xdr:spPr>
        <a:xfrm>
          <a:off x="9525" y="1666875"/>
          <a:ext cx="713740" cy="6762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0</xdr:colOff>
      <xdr:row>0</xdr:row>
      <xdr:rowOff>116205</xdr:rowOff>
    </xdr:from>
    <xdr:to>
      <xdr:col>11</xdr:col>
      <xdr:colOff>714375</xdr:colOff>
      <xdr:row>3</xdr:row>
      <xdr:rowOff>61595</xdr:rowOff>
    </xdr:to>
    <xdr:grpSp>
      <xdr:nvGrpSpPr>
        <xdr:cNvPr id="10" name="Group 10"/>
        <xdr:cNvGrpSpPr/>
      </xdr:nvGrpSpPr>
      <xdr:grpSpPr>
        <a:xfrm>
          <a:off x="0" y="116205"/>
          <a:ext cx="7729257" cy="662566"/>
          <a:chOff x="2032" y="2081"/>
          <a:chExt cx="8876" cy="853"/>
        </a:xfrm>
      </xdr:grpSpPr>
      <xdr:sp macro="" textlink="">
        <xdr:nvSpPr>
          <xdr:cNvPr id="11" name="Text Box 11"/>
          <xdr:cNvSpPr txBox="1">
            <a:spLocks noChangeArrowheads="1"/>
          </xdr:cNvSpPr>
        </xdr:nvSpPr>
        <xdr:spPr>
          <a:xfrm>
            <a:off x="2100" y="2226"/>
            <a:ext cx="8740" cy="628"/>
          </a:xfrm>
          <a:prstGeom prst="rect">
            <a:avLst/>
          </a:prstGeom>
          <a:solidFill>
            <a:srgbClr val="CCFFCC"/>
          </a:solidFill>
          <a:ln w="38100">
            <a:solidFill>
              <a:srgbClr val="333399"/>
            </a:solidFill>
            <a:miter lim="800000"/>
            <a:headEnd/>
            <a:tailEnd/>
          </a:ln>
        </xdr:spPr>
        <xdr:txBody>
          <a:bodyPr vertOverflow="clip" horzOverflow="overflow" wrap="square" lIns="74295" tIns="8890" rIns="74295" bIns="8890" anchor="ctr" upright="1"/>
          <a:lstStyle/>
          <a:p>
            <a:pPr algn="ctr" rtl="1">
              <a:defRPr sz="1000"/>
            </a:pPr>
            <a:r>
              <a:rPr lang="ja-JP" altLang="en-US" sz="1100" b="1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</a:t>
            </a:r>
            <a:r>
              <a:rPr lang="en-US" altLang="ja-JP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8  </a:t>
            </a:r>
            <a:r>
              <a:rPr lang="ja-JP" altLang="en-US" sz="2000" b="1" i="0" strike="noStrike">
                <a:solidFill>
                  <a:srgbClr val="000000"/>
                </a:solidFill>
                <a:latin typeface="ＭＳ ゴシック"/>
                <a:ea typeface="ＭＳ ゴシック"/>
              </a:rPr>
              <a:t>福祉・保険</a:t>
            </a: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　　 </a:t>
            </a:r>
          </a:p>
          <a:p>
            <a:pPr algn="ctr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</a:t>
            </a:r>
          </a:p>
          <a:p>
            <a:pPr algn="ctr" rtl="1">
              <a:defRPr sz="1000"/>
            </a:pPr>
            <a:r>
              <a:rPr lang="ja-JP" altLang="en-US" sz="1100" b="0" i="0" strike="noStrike">
                <a:solidFill>
                  <a:srgbClr val="000000"/>
                </a:solidFill>
                <a:latin typeface="ＭＳ Ｐゴシック"/>
                <a:ea typeface="ＭＳ Ｐゴシック"/>
              </a:rPr>
              <a:t>                                                            </a:t>
            </a:r>
          </a:p>
        </xdr:txBody>
      </xdr:sp>
      <xdr:sp macro="" textlink="">
        <xdr:nvSpPr>
          <xdr:cNvPr id="12" name="Rectangle 12"/>
          <xdr:cNvSpPr>
            <a:spLocks noChangeArrowheads="1"/>
          </xdr:cNvSpPr>
        </xdr:nvSpPr>
        <xdr:spPr>
          <a:xfrm>
            <a:off x="10745" y="2173"/>
            <a:ext cx="163" cy="761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  <xdr:sp macro="" textlink="">
        <xdr:nvSpPr>
          <xdr:cNvPr id="13" name="Rectangle 13"/>
          <xdr:cNvSpPr>
            <a:spLocks noChangeArrowheads="1"/>
          </xdr:cNvSpPr>
        </xdr:nvSpPr>
        <xdr:spPr>
          <a:xfrm>
            <a:off x="2032" y="2081"/>
            <a:ext cx="110" cy="839"/>
          </a:xfrm>
          <a:prstGeom prst="rect">
            <a:avLst/>
          </a:prstGeom>
          <a:solidFill>
            <a:srgbClr val="FFFFFF"/>
          </a:solidFill>
          <a:ln w="9525">
            <a:noFill/>
            <a:miter lim="800000"/>
            <a:headEnd/>
            <a:tailEnd/>
          </a:ln>
        </xdr:spPr>
      </xdr:sp>
    </xdr:grpSp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218440</xdr:rowOff>
    </xdr:from>
    <xdr:to>
      <xdr:col>2</xdr:col>
      <xdr:colOff>0</xdr:colOff>
      <xdr:row>5</xdr:row>
      <xdr:rowOff>228600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71525" y="580390"/>
          <a:ext cx="819150" cy="467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218440</xdr:rowOff>
    </xdr:from>
    <xdr:to>
      <xdr:col>2</xdr:col>
      <xdr:colOff>0</xdr:colOff>
      <xdr:row>5</xdr:row>
      <xdr:rowOff>228600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71525" y="580390"/>
          <a:ext cx="819150" cy="46736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1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6</xdr:row>
      <xdr:rowOff>0</xdr:rowOff>
    </xdr:from>
    <xdr:to>
      <xdr:col>1</xdr:col>
      <xdr:colOff>0</xdr:colOff>
      <xdr:row>8</xdr:row>
      <xdr:rowOff>0</xdr:rowOff>
    </xdr:to>
    <xdr:sp macro="" textlink="">
      <xdr:nvSpPr>
        <xdr:cNvPr id="2" name="Line 7"/>
        <xdr:cNvSpPr>
          <a:spLocks noChangeShapeType="1"/>
        </xdr:cNvSpPr>
      </xdr:nvSpPr>
      <xdr:spPr>
        <a:xfrm>
          <a:off x="9525" y="1238250"/>
          <a:ext cx="581025" cy="4572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5</xdr:row>
      <xdr:rowOff>8890</xdr:rowOff>
    </xdr:from>
    <xdr:to>
      <xdr:col>1</xdr:col>
      <xdr:colOff>0</xdr:colOff>
      <xdr:row>9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9525" y="789940"/>
          <a:ext cx="581025" cy="90551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mc:AlternateContent xmlns:mc="http://schemas.openxmlformats.org/markup-compatibility/2006">
    <mc:Choice xmlns:a14="http://schemas.microsoft.com/office/drawing/2010/main" Requires="a14">
      <xdr:twoCellAnchor editAs="oneCell">
        <xdr:from>
          <xdr:col>0</xdr:col>
          <xdr:colOff>0</xdr:colOff>
          <xdr:row>30</xdr:row>
          <xdr:rowOff>152400</xdr:rowOff>
        </xdr:from>
        <xdr:to>
          <xdr:col>20</xdr:col>
          <xdr:colOff>236220</xdr:colOff>
          <xdr:row>43</xdr:row>
          <xdr:rowOff>37465</xdr:rowOff>
        </xdr:to>
        <xdr:pic>
          <xdr:nvPicPr>
            <xdr:cNvPr id="7" name="図 6"/>
            <xdr:cNvPicPr>
              <a:picLocks noChangeAspect="1" noChangeArrowheads="1"/>
              <a:extLst>
                <a:ext uri="{84589F7E-364E-4C9E-8A38-B11213B215E9}">
                  <a14:cameraTool cellRange="'13'!$B$3:$F$29" spid="_x0000_s11278"/>
                </a:ext>
              </a:extLst>
            </xdr:cNvPicPr>
          </xdr:nvPicPr>
          <xdr:blipFill>
            <a:blip xmlns:r="http://schemas.openxmlformats.org/officeDocument/2006/relationships" r:embed="rId1"/>
            <a:stretch>
              <a:fillRect/>
            </a:stretch>
          </xdr:blipFill>
          <xdr:spPr>
            <a:xfrm>
              <a:off x="0" y="5048250"/>
              <a:ext cx="6798945" cy="3352165"/>
            </a:xfrm>
            <a:prstGeom prst="rect">
              <a:avLst/>
            </a:prstGeom>
            <a:noFill/>
          </xdr:spPr>
        </xdr:pic>
        <xdr:clientData/>
      </xdr:twoCellAnchor>
    </mc:Choice>
    <mc:Fallback/>
  </mc:AlternateContent>
</xdr:wsDr>
</file>

<file path=xl/drawings/drawing1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38100</xdr:colOff>
      <xdr:row>4</xdr:row>
      <xdr:rowOff>28575</xdr:rowOff>
    </xdr:from>
    <xdr:to>
      <xdr:col>2</xdr:col>
      <xdr:colOff>10160</xdr:colOff>
      <xdr:row>5</xdr:row>
      <xdr:rowOff>228600</xdr:rowOff>
    </xdr:to>
    <xdr:sp macro="" textlink="">
      <xdr:nvSpPr>
        <xdr:cNvPr id="2" name="Line 2"/>
        <xdr:cNvSpPr>
          <a:spLocks noChangeShapeType="1"/>
        </xdr:cNvSpPr>
      </xdr:nvSpPr>
      <xdr:spPr>
        <a:xfrm>
          <a:off x="800100" y="666750"/>
          <a:ext cx="1086485" cy="42862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8890" y="600075"/>
          <a:ext cx="77216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8890</xdr:colOff>
      <xdr:row>31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3" name="Line 2"/>
        <xdr:cNvSpPr>
          <a:spLocks noChangeShapeType="1"/>
        </xdr:cNvSpPr>
      </xdr:nvSpPr>
      <xdr:spPr>
        <a:xfrm>
          <a:off x="8890" y="4514850"/>
          <a:ext cx="77216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8890</xdr:colOff>
      <xdr:row>4</xdr:row>
      <xdr:rowOff>0</xdr:rowOff>
    </xdr:from>
    <xdr:to>
      <xdr:col>1</xdr:col>
      <xdr:colOff>0</xdr:colOff>
      <xdr:row>6</xdr:row>
      <xdr:rowOff>0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8890" y="600075"/>
          <a:ext cx="77216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8890</xdr:colOff>
      <xdr:row>31</xdr:row>
      <xdr:rowOff>0</xdr:rowOff>
    </xdr:from>
    <xdr:to>
      <xdr:col>1</xdr:col>
      <xdr:colOff>0</xdr:colOff>
      <xdr:row>33</xdr:row>
      <xdr:rowOff>0</xdr:rowOff>
    </xdr:to>
    <xdr:sp macro="" textlink="">
      <xdr:nvSpPr>
        <xdr:cNvPr id="5" name="Line 2"/>
        <xdr:cNvSpPr>
          <a:spLocks noChangeShapeType="1"/>
        </xdr:cNvSpPr>
      </xdr:nvSpPr>
      <xdr:spPr>
        <a:xfrm>
          <a:off x="8890" y="4514850"/>
          <a:ext cx="772160" cy="4953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18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2" name="Line 5"/>
        <xdr:cNvSpPr>
          <a:spLocks noChangeShapeType="1"/>
        </xdr:cNvSpPr>
      </xdr:nvSpPr>
      <xdr:spPr>
        <a:xfrm>
          <a:off x="9525" y="952500"/>
          <a:ext cx="6762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18</xdr:row>
      <xdr:rowOff>0</xdr:rowOff>
    </xdr:from>
    <xdr:to>
      <xdr:col>1</xdr:col>
      <xdr:colOff>0</xdr:colOff>
      <xdr:row>20</xdr:row>
      <xdr:rowOff>0</xdr:rowOff>
    </xdr:to>
    <xdr:sp macro="" textlink="">
      <xdr:nvSpPr>
        <xdr:cNvPr id="3" name="Line 5"/>
        <xdr:cNvSpPr>
          <a:spLocks noChangeShapeType="1"/>
        </xdr:cNvSpPr>
      </xdr:nvSpPr>
      <xdr:spPr>
        <a:xfrm>
          <a:off x="9525" y="952500"/>
          <a:ext cx="676275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71525" y="638175"/>
          <a:ext cx="6096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3</xdr:row>
      <xdr:rowOff>0</xdr:rowOff>
    </xdr:from>
    <xdr:to>
      <xdr:col>2</xdr:col>
      <xdr:colOff>0</xdr:colOff>
      <xdr:row>5</xdr:row>
      <xdr:rowOff>0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71525" y="638175"/>
          <a:ext cx="609600" cy="64770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2" name="Line 4"/>
        <xdr:cNvSpPr>
          <a:spLocks noChangeShapeType="1"/>
        </xdr:cNvSpPr>
      </xdr:nvSpPr>
      <xdr:spPr>
        <a:xfrm>
          <a:off x="9525" y="361950"/>
          <a:ext cx="619125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9525</xdr:colOff>
      <xdr:row>2</xdr:row>
      <xdr:rowOff>0</xdr:rowOff>
    </xdr:from>
    <xdr:to>
      <xdr:col>1</xdr:col>
      <xdr:colOff>0</xdr:colOff>
      <xdr:row>5</xdr:row>
      <xdr:rowOff>0</xdr:rowOff>
    </xdr:to>
    <xdr:sp macro="" textlink="">
      <xdr:nvSpPr>
        <xdr:cNvPr id="3" name="Line 4"/>
        <xdr:cNvSpPr>
          <a:spLocks noChangeShapeType="1"/>
        </xdr:cNvSpPr>
      </xdr:nvSpPr>
      <xdr:spPr>
        <a:xfrm>
          <a:off x="9525" y="361950"/>
          <a:ext cx="619125" cy="7143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6</xdr:row>
      <xdr:rowOff>0</xdr:rowOff>
    </xdr:from>
    <xdr:to>
      <xdr:col>2</xdr:col>
      <xdr:colOff>0</xdr:colOff>
      <xdr:row>7</xdr:row>
      <xdr:rowOff>494665</xdr:rowOff>
    </xdr:to>
    <xdr:sp macro="" textlink="">
      <xdr:nvSpPr>
        <xdr:cNvPr id="2" name="Line 1"/>
        <xdr:cNvSpPr>
          <a:spLocks noChangeShapeType="1"/>
        </xdr:cNvSpPr>
      </xdr:nvSpPr>
      <xdr:spPr>
        <a:xfrm>
          <a:off x="771525" y="1066800"/>
          <a:ext cx="609600" cy="789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</xdr:row>
      <xdr:rowOff>0</xdr:rowOff>
    </xdr:from>
    <xdr:to>
      <xdr:col>2</xdr:col>
      <xdr:colOff>0</xdr:colOff>
      <xdr:row>7</xdr:row>
      <xdr:rowOff>494665</xdr:rowOff>
    </xdr:to>
    <xdr:sp macro="" textlink="">
      <xdr:nvSpPr>
        <xdr:cNvPr id="3" name="Line 1"/>
        <xdr:cNvSpPr>
          <a:spLocks noChangeShapeType="1"/>
        </xdr:cNvSpPr>
      </xdr:nvSpPr>
      <xdr:spPr>
        <a:xfrm>
          <a:off x="771525" y="1066800"/>
          <a:ext cx="609600" cy="789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1</xdr:col>
      <xdr:colOff>9525</xdr:colOff>
      <xdr:row>6</xdr:row>
      <xdr:rowOff>0</xdr:rowOff>
    </xdr:from>
    <xdr:to>
      <xdr:col>2</xdr:col>
      <xdr:colOff>0</xdr:colOff>
      <xdr:row>7</xdr:row>
      <xdr:rowOff>494665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771525" y="1066800"/>
          <a:ext cx="609600" cy="78994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38100</xdr:colOff>
      <xdr:row>4</xdr:row>
      <xdr:rowOff>38100</xdr:rowOff>
    </xdr:from>
    <xdr:to>
      <xdr:col>1</xdr:col>
      <xdr:colOff>0</xdr:colOff>
      <xdr:row>7</xdr:row>
      <xdr:rowOff>0</xdr:rowOff>
    </xdr:to>
    <xdr:sp macro="" textlink="">
      <xdr:nvSpPr>
        <xdr:cNvPr id="2" name="Line 3"/>
        <xdr:cNvSpPr>
          <a:spLocks noChangeShapeType="1"/>
        </xdr:cNvSpPr>
      </xdr:nvSpPr>
      <xdr:spPr>
        <a:xfrm>
          <a:off x="38100" y="771525"/>
          <a:ext cx="685800" cy="59055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28575</xdr:colOff>
      <xdr:row>5</xdr:row>
      <xdr:rowOff>19685</xdr:rowOff>
    </xdr:from>
    <xdr:to>
      <xdr:col>2</xdr:col>
      <xdr:colOff>0</xdr:colOff>
      <xdr:row>7</xdr:row>
      <xdr:rowOff>227965</xdr:rowOff>
    </xdr:to>
    <xdr:sp macro="" textlink="">
      <xdr:nvSpPr>
        <xdr:cNvPr id="4" name="Line 1"/>
        <xdr:cNvSpPr>
          <a:spLocks noChangeShapeType="1"/>
        </xdr:cNvSpPr>
      </xdr:nvSpPr>
      <xdr:spPr>
        <a:xfrm>
          <a:off x="790575" y="1019810"/>
          <a:ext cx="695325" cy="703580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8890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2" name="Line 3"/>
        <xdr:cNvSpPr>
          <a:spLocks noChangeShapeType="1"/>
        </xdr:cNvSpPr>
      </xdr:nvSpPr>
      <xdr:spPr>
        <a:xfrm>
          <a:off x="8890" y="428625"/>
          <a:ext cx="71501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  <xdr:twoCellAnchor>
    <xdr:from>
      <xdr:col>0</xdr:col>
      <xdr:colOff>8890</xdr:colOff>
      <xdr:row>3</xdr:row>
      <xdr:rowOff>9525</xdr:rowOff>
    </xdr:from>
    <xdr:to>
      <xdr:col>1</xdr:col>
      <xdr:colOff>0</xdr:colOff>
      <xdr:row>5</xdr:row>
      <xdr:rowOff>0</xdr:rowOff>
    </xdr:to>
    <xdr:sp macro="" textlink="">
      <xdr:nvSpPr>
        <xdr:cNvPr id="3" name="Line 3"/>
        <xdr:cNvSpPr>
          <a:spLocks noChangeShapeType="1"/>
        </xdr:cNvSpPr>
      </xdr:nvSpPr>
      <xdr:spPr>
        <a:xfrm>
          <a:off x="8890" y="428625"/>
          <a:ext cx="715010" cy="523875"/>
        </a:xfrm>
        <a:prstGeom prst="line">
          <a:avLst/>
        </a:prstGeom>
        <a:noFill/>
        <a:ln w="9525">
          <a:solidFill>
            <a:srgbClr val="000000"/>
          </a:solidFill>
          <a:round/>
          <a:headEnd/>
          <a:tailEnd/>
        </a:ln>
      </xdr:spPr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  <a:tileRect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  <a:tileRect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  <a:tileRect/>
        </a:gradFill>
      </a:bgFillStyleLst>
    </a:fmtScheme>
  </a:themeElements>
  <a:objectDefaults/>
  <a:extraClrSchemeLst/>
</a:theme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3" Type="http://schemas.openxmlformats.org/officeDocument/2006/relationships/vmlDrawing" Target="../drawings/vmlDrawing1.vml"/><Relationship Id="rId2" Type="http://schemas.openxmlformats.org/officeDocument/2006/relationships/drawing" Target="../drawings/drawing11.xml"/><Relationship Id="rId1" Type="http://schemas.openxmlformats.org/officeDocument/2006/relationships/printerSettings" Target="../printerSettings/printerSettings11.bin"/></Relationships>
</file>

<file path=xl/worksheets/_rels/sheet1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2.xml"/><Relationship Id="rId1" Type="http://schemas.openxmlformats.org/officeDocument/2006/relationships/printerSettings" Target="../printerSettings/printerSettings12.bin"/></Relationships>
</file>

<file path=xl/worksheets/_rels/sheet1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3.bin"/></Relationships>
</file>

<file path=xl/worksheets/_rels/sheet1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4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22"/>
  <sheetViews>
    <sheetView tabSelected="1" workbookViewId="0">
      <selection activeCell="C5" sqref="C5"/>
    </sheetView>
  </sheetViews>
  <sheetFormatPr defaultRowHeight="13.5"/>
  <cols>
    <col min="1" max="1" width="9" customWidth="1"/>
    <col min="2" max="2" width="66.125" customWidth="1"/>
  </cols>
  <sheetData>
    <row r="1" spans="1:2" ht="24">
      <c r="A1" s="454" t="s">
        <v>352</v>
      </c>
      <c r="B1" s="455"/>
    </row>
    <row r="2" spans="1:2" ht="24">
      <c r="A2" s="456" t="s">
        <v>353</v>
      </c>
      <c r="B2" s="455"/>
    </row>
    <row r="3" spans="1:2" ht="24">
      <c r="A3" s="457" t="s">
        <v>354</v>
      </c>
      <c r="B3" s="458" t="s">
        <v>355</v>
      </c>
    </row>
    <row r="4" spans="1:2" ht="24">
      <c r="A4" s="457" t="s">
        <v>356</v>
      </c>
      <c r="B4" s="458" t="s">
        <v>357</v>
      </c>
    </row>
    <row r="5" spans="1:2" ht="24">
      <c r="A5" s="457" t="s">
        <v>358</v>
      </c>
      <c r="B5" s="458" t="s">
        <v>359</v>
      </c>
    </row>
    <row r="6" spans="1:2" ht="24">
      <c r="A6" s="456" t="s">
        <v>360</v>
      </c>
      <c r="B6" s="455"/>
    </row>
    <row r="7" spans="1:2" ht="24">
      <c r="A7" s="457" t="s">
        <v>361</v>
      </c>
      <c r="B7" s="458" t="s">
        <v>362</v>
      </c>
    </row>
    <row r="8" spans="1:2" ht="24">
      <c r="A8" s="457" t="s">
        <v>363</v>
      </c>
      <c r="B8" s="458" t="s">
        <v>364</v>
      </c>
    </row>
    <row r="9" spans="1:2" ht="24">
      <c r="A9" s="457" t="s">
        <v>365</v>
      </c>
      <c r="B9" s="458" t="s">
        <v>366</v>
      </c>
    </row>
    <row r="10" spans="1:2" ht="24">
      <c r="A10" s="456" t="s">
        <v>367</v>
      </c>
      <c r="B10" s="455"/>
    </row>
    <row r="11" spans="1:2" ht="24">
      <c r="A11" s="457" t="s">
        <v>368</v>
      </c>
      <c r="B11" s="458" t="s">
        <v>369</v>
      </c>
    </row>
    <row r="12" spans="1:2" ht="24">
      <c r="A12" s="457" t="s">
        <v>370</v>
      </c>
      <c r="B12" s="458" t="s">
        <v>371</v>
      </c>
    </row>
    <row r="13" spans="1:2" ht="24">
      <c r="A13" s="456" t="s">
        <v>372</v>
      </c>
      <c r="B13" s="455"/>
    </row>
    <row r="14" spans="1:2" ht="24">
      <c r="A14" s="457" t="s">
        <v>373</v>
      </c>
      <c r="B14" s="458" t="s">
        <v>374</v>
      </c>
    </row>
    <row r="15" spans="1:2" ht="24">
      <c r="A15" s="457" t="s">
        <v>375</v>
      </c>
      <c r="B15" s="458" t="s">
        <v>376</v>
      </c>
    </row>
    <row r="16" spans="1:2" ht="24">
      <c r="A16" s="459" t="s">
        <v>377</v>
      </c>
      <c r="B16" s="458" t="s">
        <v>378</v>
      </c>
    </row>
    <row r="17" spans="1:2" ht="24">
      <c r="A17" s="460" t="s">
        <v>379</v>
      </c>
      <c r="B17" s="455"/>
    </row>
    <row r="18" spans="1:2" ht="24">
      <c r="A18" s="457" t="s">
        <v>380</v>
      </c>
      <c r="B18" s="458" t="s">
        <v>381</v>
      </c>
    </row>
    <row r="19" spans="1:2" ht="24">
      <c r="A19" s="456" t="s">
        <v>382</v>
      </c>
      <c r="B19" s="455"/>
    </row>
    <row r="20" spans="1:2" ht="24">
      <c r="A20" s="457" t="s">
        <v>383</v>
      </c>
      <c r="B20" s="458" t="s">
        <v>384</v>
      </c>
    </row>
    <row r="21" spans="1:2" ht="24">
      <c r="A21" s="457" t="s">
        <v>385</v>
      </c>
      <c r="B21" s="458" t="s">
        <v>386</v>
      </c>
    </row>
    <row r="22" spans="1:2" ht="24">
      <c r="A22" s="457" t="s">
        <v>387</v>
      </c>
      <c r="B22" s="458" t="s">
        <v>388</v>
      </c>
    </row>
  </sheetData>
  <phoneticPr fontId="28"/>
  <hyperlinks>
    <hyperlink ref="A3:B3" location="'1'!A1" display="（１）"/>
    <hyperlink ref="A4:B4" location="'2-3'!A1" display="（２）"/>
    <hyperlink ref="A5:B5" location="'2-3'!A1" display="（３）"/>
    <hyperlink ref="A7:B7" location="'4'!A1" display="（４）"/>
    <hyperlink ref="A8:B8" location="'5'!A1" display="（５）"/>
    <hyperlink ref="A9:B9" location="'6'!A1" display="（６）"/>
    <hyperlink ref="A11:B11" location="'7 '!A1" display="（７）"/>
    <hyperlink ref="A12:B12" location="'8'!A1" display="（８）"/>
    <hyperlink ref="A14:B14" location="'9'!A1" display="（９）"/>
    <hyperlink ref="A15:B15" location="'10 '!A1" display="（１０）"/>
    <hyperlink ref="A16:B16" location="'11'!A1" display="（１１）"/>
    <hyperlink ref="A18:B18" location="'12'!A1" display="（１２）"/>
    <hyperlink ref="A20:B20" location="'13'!A1" display="（１３）"/>
    <hyperlink ref="A21:B21" location="'14 '!A1" display="（１４）"/>
    <hyperlink ref="A22:B22" location="'15'!A1" display="（１５）"/>
  </hyperlink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60"/>
  <sheetViews>
    <sheetView showGridLines="0" view="pageBreakPreview" topLeftCell="A30" zoomScaleSheetLayoutView="100" workbookViewId="0">
      <selection activeCell="A31" sqref="A31"/>
    </sheetView>
  </sheetViews>
  <sheetFormatPr defaultColWidth="10" defaultRowHeight="12"/>
  <cols>
    <col min="1" max="1" width="9.5" style="60" customWidth="1"/>
    <col min="2" max="8" width="11.625" style="60" customWidth="1"/>
    <col min="9" max="16384" width="10" style="60"/>
  </cols>
  <sheetData>
    <row r="1" spans="1:8" ht="23.25" hidden="1" customHeight="1">
      <c r="A1" s="60" t="s">
        <v>335</v>
      </c>
    </row>
    <row r="2" spans="1:8" ht="21" customHeight="1">
      <c r="A2" s="62" t="s">
        <v>336</v>
      </c>
      <c r="B2" s="72"/>
      <c r="C2" s="72"/>
      <c r="D2" s="72"/>
      <c r="E2" s="72"/>
      <c r="F2" s="72"/>
      <c r="G2" s="72"/>
      <c r="H2" s="72"/>
    </row>
    <row r="4" spans="1:8" ht="21" customHeight="1">
      <c r="A4" s="64" t="s">
        <v>19</v>
      </c>
      <c r="B4" s="79" t="s">
        <v>337</v>
      </c>
      <c r="C4" s="79"/>
      <c r="D4" s="79"/>
      <c r="E4" s="79"/>
      <c r="F4" s="79"/>
      <c r="G4" s="81"/>
      <c r="H4" s="414" t="s">
        <v>338</v>
      </c>
    </row>
    <row r="5" spans="1:8" ht="21" customHeight="1">
      <c r="A5" s="65" t="s">
        <v>33</v>
      </c>
      <c r="B5" s="78" t="s">
        <v>340</v>
      </c>
      <c r="C5" s="78" t="s">
        <v>341</v>
      </c>
      <c r="D5" s="78" t="s">
        <v>342</v>
      </c>
      <c r="E5" s="78" t="s">
        <v>15</v>
      </c>
      <c r="F5" s="78" t="s">
        <v>269</v>
      </c>
      <c r="G5" s="78" t="s">
        <v>343</v>
      </c>
      <c r="H5" s="440"/>
    </row>
    <row r="6" spans="1:8" ht="20.25" hidden="1" customHeight="1">
      <c r="A6" s="66" t="s">
        <v>140</v>
      </c>
      <c r="B6" s="245">
        <f t="shared" ref="B6:B14" si="0">SUM(C6:G6)</f>
        <v>705</v>
      </c>
      <c r="C6" s="251">
        <v>75</v>
      </c>
      <c r="D6" s="251">
        <v>70</v>
      </c>
      <c r="E6" s="251">
        <v>10</v>
      </c>
      <c r="F6" s="251">
        <v>420</v>
      </c>
      <c r="G6" s="251">
        <v>130</v>
      </c>
      <c r="H6" s="254">
        <v>127</v>
      </c>
    </row>
    <row r="7" spans="1:8" ht="21" hidden="1" customHeight="1">
      <c r="A7" s="67" t="s">
        <v>141</v>
      </c>
      <c r="B7" s="246">
        <f t="shared" si="0"/>
        <v>770</v>
      </c>
      <c r="C7" s="252">
        <v>78</v>
      </c>
      <c r="D7" s="252">
        <v>74</v>
      </c>
      <c r="E7" s="252">
        <v>12</v>
      </c>
      <c r="F7" s="252">
        <v>453</v>
      </c>
      <c r="G7" s="252">
        <v>153</v>
      </c>
      <c r="H7" s="255">
        <v>155</v>
      </c>
    </row>
    <row r="8" spans="1:8" ht="21" hidden="1" customHeight="1">
      <c r="A8" s="67" t="s">
        <v>143</v>
      </c>
      <c r="B8" s="246">
        <f t="shared" si="0"/>
        <v>799</v>
      </c>
      <c r="C8" s="252">
        <v>77</v>
      </c>
      <c r="D8" s="252">
        <v>71</v>
      </c>
      <c r="E8" s="252">
        <v>28</v>
      </c>
      <c r="F8" s="252">
        <v>456</v>
      </c>
      <c r="G8" s="252">
        <v>167</v>
      </c>
      <c r="H8" s="255">
        <v>164</v>
      </c>
    </row>
    <row r="9" spans="1:8" ht="21" hidden="1" customHeight="1">
      <c r="A9" s="67" t="s">
        <v>25</v>
      </c>
      <c r="B9" s="246">
        <f t="shared" si="0"/>
        <v>824</v>
      </c>
      <c r="C9" s="252">
        <v>77</v>
      </c>
      <c r="D9" s="252">
        <v>76</v>
      </c>
      <c r="E9" s="252">
        <v>28</v>
      </c>
      <c r="F9" s="252">
        <v>460</v>
      </c>
      <c r="G9" s="252">
        <v>183</v>
      </c>
      <c r="H9" s="255">
        <v>157</v>
      </c>
    </row>
    <row r="10" spans="1:8" ht="21" hidden="1" customHeight="1">
      <c r="A10" s="67">
        <v>8</v>
      </c>
      <c r="B10" s="246">
        <f t="shared" si="0"/>
        <v>938</v>
      </c>
      <c r="C10" s="252">
        <v>79</v>
      </c>
      <c r="D10" s="252">
        <v>86</v>
      </c>
      <c r="E10" s="252">
        <v>17</v>
      </c>
      <c r="F10" s="252">
        <v>527</v>
      </c>
      <c r="G10" s="252">
        <v>229</v>
      </c>
      <c r="H10" s="255">
        <v>161</v>
      </c>
    </row>
    <row r="11" spans="1:8" ht="21" hidden="1" customHeight="1">
      <c r="A11" s="67">
        <v>9</v>
      </c>
      <c r="B11" s="246">
        <f t="shared" si="0"/>
        <v>1009</v>
      </c>
      <c r="C11" s="252">
        <v>87</v>
      </c>
      <c r="D11" s="252">
        <v>91</v>
      </c>
      <c r="E11" s="252">
        <v>17</v>
      </c>
      <c r="F11" s="252">
        <v>557</v>
      </c>
      <c r="G11" s="252">
        <v>257</v>
      </c>
      <c r="H11" s="255">
        <v>168</v>
      </c>
    </row>
    <row r="12" spans="1:8" ht="21" hidden="1" customHeight="1">
      <c r="A12" s="68" t="s">
        <v>8</v>
      </c>
      <c r="B12" s="246">
        <f t="shared" si="0"/>
        <v>1102</v>
      </c>
      <c r="C12" s="252">
        <v>91</v>
      </c>
      <c r="D12" s="252">
        <v>98</v>
      </c>
      <c r="E12" s="252">
        <v>18</v>
      </c>
      <c r="F12" s="252">
        <v>602</v>
      </c>
      <c r="G12" s="252">
        <v>293</v>
      </c>
      <c r="H12" s="255">
        <v>172</v>
      </c>
    </row>
    <row r="13" spans="1:8" ht="21" hidden="1" customHeight="1">
      <c r="A13" s="68" t="s">
        <v>27</v>
      </c>
      <c r="B13" s="246">
        <f t="shared" si="0"/>
        <v>1093</v>
      </c>
      <c r="C13" s="252">
        <v>81</v>
      </c>
      <c r="D13" s="252">
        <v>97</v>
      </c>
      <c r="E13" s="252">
        <v>13</v>
      </c>
      <c r="F13" s="252">
        <v>602</v>
      </c>
      <c r="G13" s="252">
        <v>300</v>
      </c>
      <c r="H13" s="255">
        <v>177</v>
      </c>
    </row>
    <row r="14" spans="1:8" ht="21" hidden="1" customHeight="1">
      <c r="A14" s="66" t="s">
        <v>64</v>
      </c>
      <c r="B14" s="247">
        <f t="shared" si="0"/>
        <v>955</v>
      </c>
      <c r="C14" s="251">
        <v>64</v>
      </c>
      <c r="D14" s="251">
        <v>95</v>
      </c>
      <c r="E14" s="251">
        <v>13</v>
      </c>
      <c r="F14" s="251">
        <v>490</v>
      </c>
      <c r="G14" s="251">
        <v>293</v>
      </c>
      <c r="H14" s="254">
        <v>128</v>
      </c>
    </row>
    <row r="15" spans="1:8" ht="21" hidden="1" customHeight="1">
      <c r="A15" s="67">
        <v>13</v>
      </c>
      <c r="B15" s="248">
        <v>993</v>
      </c>
      <c r="C15" s="252">
        <v>60</v>
      </c>
      <c r="D15" s="252">
        <v>108</v>
      </c>
      <c r="E15" s="252">
        <v>12</v>
      </c>
      <c r="F15" s="252">
        <v>503</v>
      </c>
      <c r="G15" s="252">
        <v>310</v>
      </c>
      <c r="H15" s="255">
        <v>134</v>
      </c>
    </row>
    <row r="16" spans="1:8" ht="21" hidden="1" customHeight="1">
      <c r="A16" s="67">
        <v>14</v>
      </c>
      <c r="B16" s="248">
        <v>1013</v>
      </c>
      <c r="C16" s="252">
        <v>63</v>
      </c>
      <c r="D16" s="252">
        <v>110</v>
      </c>
      <c r="E16" s="252">
        <v>11</v>
      </c>
      <c r="F16" s="252">
        <v>494</v>
      </c>
      <c r="G16" s="252">
        <v>335</v>
      </c>
      <c r="H16" s="255">
        <v>167</v>
      </c>
    </row>
    <row r="17" spans="1:10" ht="21" hidden="1" customHeight="1">
      <c r="A17" s="67" t="s">
        <v>344</v>
      </c>
      <c r="B17" s="246">
        <v>1414</v>
      </c>
      <c r="C17" s="249">
        <v>92</v>
      </c>
      <c r="D17" s="249">
        <v>166</v>
      </c>
      <c r="E17" s="249">
        <v>16</v>
      </c>
      <c r="F17" s="249">
        <v>630</v>
      </c>
      <c r="G17" s="249">
        <v>510</v>
      </c>
      <c r="H17" s="256">
        <v>260</v>
      </c>
    </row>
    <row r="18" spans="1:10" ht="21" hidden="1" customHeight="1">
      <c r="A18" s="67">
        <v>21</v>
      </c>
      <c r="B18" s="246">
        <v>1526</v>
      </c>
      <c r="C18" s="249">
        <v>100</v>
      </c>
      <c r="D18" s="249">
        <v>178</v>
      </c>
      <c r="E18" s="249">
        <v>16</v>
      </c>
      <c r="F18" s="249">
        <v>674</v>
      </c>
      <c r="G18" s="249">
        <v>558</v>
      </c>
      <c r="H18" s="256">
        <v>284</v>
      </c>
    </row>
    <row r="19" spans="1:10" ht="21" hidden="1" customHeight="1">
      <c r="A19" s="67">
        <v>22</v>
      </c>
      <c r="B19" s="246">
        <v>1658</v>
      </c>
      <c r="C19" s="249">
        <v>109</v>
      </c>
      <c r="D19" s="249">
        <v>203</v>
      </c>
      <c r="E19" s="249">
        <v>16</v>
      </c>
      <c r="F19" s="249">
        <v>723</v>
      </c>
      <c r="G19" s="249">
        <v>607</v>
      </c>
      <c r="H19" s="256">
        <v>317</v>
      </c>
    </row>
    <row r="20" spans="1:10" ht="21" hidden="1" customHeight="1">
      <c r="A20" s="67">
        <v>23</v>
      </c>
      <c r="B20" s="246">
        <v>1672</v>
      </c>
      <c r="C20" s="249">
        <v>92</v>
      </c>
      <c r="D20" s="249">
        <v>194</v>
      </c>
      <c r="E20" s="249">
        <v>14</v>
      </c>
      <c r="F20" s="249">
        <v>738</v>
      </c>
      <c r="G20" s="249">
        <v>634</v>
      </c>
      <c r="H20" s="256">
        <v>313</v>
      </c>
    </row>
    <row r="21" spans="1:10" ht="21" hidden="1" customHeight="1">
      <c r="A21" s="67">
        <v>24</v>
      </c>
      <c r="B21" s="246">
        <v>1710</v>
      </c>
      <c r="C21" s="249">
        <v>92</v>
      </c>
      <c r="D21" s="249">
        <v>208</v>
      </c>
      <c r="E21" s="249">
        <v>15</v>
      </c>
      <c r="F21" s="249">
        <v>738</v>
      </c>
      <c r="G21" s="249">
        <v>657</v>
      </c>
      <c r="H21" s="256">
        <v>324</v>
      </c>
      <c r="I21" s="259"/>
    </row>
    <row r="22" spans="1:10" ht="21" customHeight="1">
      <c r="A22" s="67" t="s">
        <v>68</v>
      </c>
      <c r="B22" s="246">
        <v>1557</v>
      </c>
      <c r="C22" s="249">
        <v>78</v>
      </c>
      <c r="D22" s="249">
        <v>192</v>
      </c>
      <c r="E22" s="249">
        <v>18</v>
      </c>
      <c r="F22" s="249">
        <v>657</v>
      </c>
      <c r="G22" s="249">
        <v>612</v>
      </c>
      <c r="H22" s="256">
        <v>352</v>
      </c>
      <c r="I22" s="260"/>
      <c r="J22" s="208"/>
    </row>
    <row r="23" spans="1:10" ht="21" customHeight="1">
      <c r="A23" s="67">
        <v>26</v>
      </c>
      <c r="B23" s="249">
        <v>1591</v>
      </c>
      <c r="C23" s="249">
        <v>75</v>
      </c>
      <c r="D23" s="249">
        <v>192</v>
      </c>
      <c r="E23" s="249">
        <v>25</v>
      </c>
      <c r="F23" s="249">
        <v>653</v>
      </c>
      <c r="G23" s="249">
        <v>646</v>
      </c>
      <c r="H23" s="256">
        <v>359</v>
      </c>
      <c r="I23" s="260"/>
    </row>
    <row r="24" spans="1:10" ht="21" customHeight="1">
      <c r="A24" s="67">
        <v>27</v>
      </c>
      <c r="B24" s="249">
        <v>1589</v>
      </c>
      <c r="C24" s="249">
        <v>72</v>
      </c>
      <c r="D24" s="249">
        <v>195</v>
      </c>
      <c r="E24" s="249">
        <v>24</v>
      </c>
      <c r="F24" s="249">
        <v>646</v>
      </c>
      <c r="G24" s="249">
        <v>652</v>
      </c>
      <c r="H24" s="256">
        <v>368</v>
      </c>
      <c r="I24" s="260"/>
    </row>
    <row r="25" spans="1:10" ht="21" customHeight="1">
      <c r="A25" s="67">
        <v>28</v>
      </c>
      <c r="B25" s="249">
        <v>1577</v>
      </c>
      <c r="C25" s="249">
        <v>74</v>
      </c>
      <c r="D25" s="249">
        <v>189</v>
      </c>
      <c r="E25" s="249">
        <v>24</v>
      </c>
      <c r="F25" s="249">
        <v>636</v>
      </c>
      <c r="G25" s="249">
        <v>654</v>
      </c>
      <c r="H25" s="256">
        <v>380</v>
      </c>
      <c r="I25" s="260"/>
    </row>
    <row r="26" spans="1:10" ht="20.25" customHeight="1">
      <c r="A26" s="67">
        <v>29</v>
      </c>
      <c r="B26" s="246">
        <v>1553</v>
      </c>
      <c r="C26" s="249">
        <v>71</v>
      </c>
      <c r="D26" s="249">
        <v>187</v>
      </c>
      <c r="E26" s="249">
        <v>23</v>
      </c>
      <c r="F26" s="249">
        <v>608</v>
      </c>
      <c r="G26" s="249">
        <v>664</v>
      </c>
      <c r="H26" s="256">
        <v>387</v>
      </c>
      <c r="I26" s="259"/>
    </row>
    <row r="27" spans="1:10" ht="21" customHeight="1">
      <c r="A27" s="67">
        <v>30</v>
      </c>
      <c r="B27" s="246">
        <v>1525</v>
      </c>
      <c r="C27" s="249">
        <v>74</v>
      </c>
      <c r="D27" s="249">
        <v>185</v>
      </c>
      <c r="E27" s="249">
        <v>24</v>
      </c>
      <c r="F27" s="249">
        <v>593</v>
      </c>
      <c r="G27" s="249">
        <v>649</v>
      </c>
      <c r="H27" s="256">
        <v>397</v>
      </c>
      <c r="I27" s="260"/>
      <c r="J27" s="208"/>
    </row>
    <row r="28" spans="1:10" ht="21" customHeight="1">
      <c r="A28" s="67" t="s">
        <v>225</v>
      </c>
      <c r="B28" s="246">
        <v>1527</v>
      </c>
      <c r="C28" s="249">
        <v>76</v>
      </c>
      <c r="D28" s="249">
        <v>194</v>
      </c>
      <c r="E28" s="249">
        <v>25</v>
      </c>
      <c r="F28" s="249">
        <v>592</v>
      </c>
      <c r="G28" s="249">
        <v>640</v>
      </c>
      <c r="H28" s="256">
        <v>411</v>
      </c>
      <c r="I28" s="260"/>
    </row>
    <row r="29" spans="1:10" ht="21" customHeight="1">
      <c r="A29" s="67">
        <v>2</v>
      </c>
      <c r="B29" s="246">
        <v>1524</v>
      </c>
      <c r="C29" s="249">
        <v>74</v>
      </c>
      <c r="D29" s="249">
        <v>185</v>
      </c>
      <c r="E29" s="249">
        <v>24</v>
      </c>
      <c r="F29" s="249">
        <v>585</v>
      </c>
      <c r="G29" s="249">
        <v>656</v>
      </c>
      <c r="H29" s="256">
        <v>413</v>
      </c>
      <c r="I29" s="260"/>
    </row>
    <row r="30" spans="1:10" ht="21" customHeight="1">
      <c r="A30" s="67">
        <v>3</v>
      </c>
      <c r="B30" s="246">
        <v>1496</v>
      </c>
      <c r="C30" s="249">
        <v>73</v>
      </c>
      <c r="D30" s="249">
        <v>181</v>
      </c>
      <c r="E30" s="249">
        <v>24</v>
      </c>
      <c r="F30" s="249">
        <v>568</v>
      </c>
      <c r="G30" s="249">
        <v>650</v>
      </c>
      <c r="H30" s="256">
        <v>429</v>
      </c>
      <c r="I30" s="260"/>
    </row>
    <row r="31" spans="1:10" ht="20.25" customHeight="1">
      <c r="A31" s="71">
        <v>4</v>
      </c>
      <c r="B31" s="250">
        <v>1446</v>
      </c>
      <c r="C31" s="253">
        <v>75</v>
      </c>
      <c r="D31" s="253">
        <v>168</v>
      </c>
      <c r="E31" s="253">
        <v>21</v>
      </c>
      <c r="F31" s="253">
        <v>559</v>
      </c>
      <c r="G31" s="253">
        <v>623</v>
      </c>
      <c r="H31" s="257">
        <v>450</v>
      </c>
      <c r="I31" s="259"/>
    </row>
    <row r="32" spans="1:10" ht="18" customHeight="1">
      <c r="A32" s="438"/>
      <c r="B32" s="438"/>
      <c r="C32" s="438"/>
      <c r="H32" s="258" t="s">
        <v>345</v>
      </c>
    </row>
    <row r="33" spans="1:5">
      <c r="A33" s="439"/>
      <c r="B33" s="439"/>
      <c r="C33" s="439"/>
    </row>
    <row r="34" spans="1:5">
      <c r="A34" s="439"/>
      <c r="B34" s="439"/>
      <c r="C34" s="439"/>
    </row>
    <row r="35" spans="1:5">
      <c r="B35" s="441"/>
      <c r="C35" s="442"/>
      <c r="D35" s="442"/>
      <c r="E35" s="442"/>
    </row>
    <row r="36" spans="1:5">
      <c r="B36" s="442"/>
      <c r="C36" s="442"/>
      <c r="D36" s="442"/>
      <c r="E36" s="442"/>
    </row>
    <row r="37" spans="1:5">
      <c r="B37" s="442"/>
      <c r="C37" s="442"/>
      <c r="D37" s="442"/>
      <c r="E37" s="442"/>
    </row>
    <row r="59" spans="1:8" ht="11.25" customHeight="1">
      <c r="A59" s="244"/>
      <c r="B59" s="244"/>
      <c r="C59" s="244"/>
      <c r="D59" s="244"/>
      <c r="E59" s="244"/>
      <c r="F59" s="244"/>
      <c r="G59" s="244"/>
      <c r="H59" s="244"/>
    </row>
    <row r="60" spans="1:8" ht="11.25" customHeight="1">
      <c r="A60" s="244"/>
      <c r="B60" s="244"/>
      <c r="C60" s="244"/>
      <c r="D60" s="244"/>
      <c r="E60" s="244"/>
      <c r="F60" s="244"/>
      <c r="G60" s="244"/>
      <c r="H60" s="244"/>
    </row>
  </sheetData>
  <mergeCells count="5">
    <mergeCell ref="A32:C32"/>
    <mergeCell ref="A33:C33"/>
    <mergeCell ref="A34:C34"/>
    <mergeCell ref="H4:H5"/>
    <mergeCell ref="B35:E37"/>
  </mergeCells>
  <phoneticPr fontId="3"/>
  <pageMargins left="0.78740157480314965" right="0" top="1.1811023622047245" bottom="0.19685039370078741" header="0.51181102362204722" footer="0.51181102362204722"/>
  <pageSetup paperSize="9" orientation="portrait" verticalDpi="400" r:id="rId1"/>
  <headerFooter alignWithMargins="0"/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L39"/>
  <sheetViews>
    <sheetView showGridLines="0" view="pageBreakPreview" topLeftCell="A6" zoomScaleSheetLayoutView="100" workbookViewId="0">
      <selection activeCell="B2" sqref="B2:K33"/>
    </sheetView>
  </sheetViews>
  <sheetFormatPr defaultColWidth="10" defaultRowHeight="12"/>
  <cols>
    <col min="1" max="1" width="10" style="208"/>
    <col min="2" max="2" width="10.875" style="208" customWidth="1"/>
    <col min="3" max="3" width="8.625" style="208" customWidth="1"/>
    <col min="4" max="5" width="9.125" style="208" customWidth="1"/>
    <col min="6" max="6" width="8.625" style="208" customWidth="1"/>
    <col min="7" max="8" width="9.125" style="208" customWidth="1"/>
    <col min="9" max="9" width="8.625" style="208" customWidth="1"/>
    <col min="10" max="11" width="9.125" style="208" customWidth="1"/>
    <col min="12" max="16384" width="10" style="208"/>
  </cols>
  <sheetData>
    <row r="2" spans="2:12" ht="16.5" customHeight="1">
      <c r="B2" s="261" t="s">
        <v>346</v>
      </c>
      <c r="C2" s="268"/>
      <c r="D2" s="268"/>
      <c r="E2" s="268"/>
      <c r="F2" s="268"/>
      <c r="G2" s="268"/>
      <c r="H2" s="268"/>
      <c r="I2" s="268"/>
      <c r="J2" s="268"/>
      <c r="K2" s="268"/>
    </row>
    <row r="3" spans="2:12" hidden="1">
      <c r="B3" s="262"/>
      <c r="C3" s="262"/>
      <c r="D3" s="262"/>
      <c r="E3" s="262"/>
      <c r="F3" s="262"/>
      <c r="G3" s="262"/>
      <c r="H3" s="262"/>
      <c r="I3" s="262"/>
      <c r="J3" s="262"/>
      <c r="K3" s="262"/>
    </row>
    <row r="4" spans="2:12" ht="18" customHeight="1">
      <c r="J4" s="286"/>
      <c r="K4" s="286" t="s">
        <v>347</v>
      </c>
    </row>
    <row r="5" spans="2:12" ht="18" customHeight="1">
      <c r="B5" s="263" t="s">
        <v>19</v>
      </c>
      <c r="C5" s="269" t="s">
        <v>20</v>
      </c>
      <c r="D5" s="275"/>
      <c r="E5" s="280"/>
      <c r="F5" s="269" t="s">
        <v>88</v>
      </c>
      <c r="G5" s="275"/>
      <c r="H5" s="280"/>
      <c r="I5" s="269" t="s">
        <v>232</v>
      </c>
      <c r="J5" s="275"/>
      <c r="K5" s="280"/>
    </row>
    <row r="6" spans="2:12" ht="18" customHeight="1">
      <c r="B6" s="264" t="s">
        <v>33</v>
      </c>
      <c r="C6" s="270" t="s">
        <v>233</v>
      </c>
      <c r="D6" s="270" t="s">
        <v>234</v>
      </c>
      <c r="E6" s="270" t="s">
        <v>191</v>
      </c>
      <c r="F6" s="270" t="s">
        <v>233</v>
      </c>
      <c r="G6" s="270" t="s">
        <v>234</v>
      </c>
      <c r="H6" s="270" t="s">
        <v>191</v>
      </c>
      <c r="I6" s="270" t="s">
        <v>233</v>
      </c>
      <c r="J6" s="270" t="s">
        <v>234</v>
      </c>
      <c r="K6" s="270" t="s">
        <v>191</v>
      </c>
    </row>
    <row r="7" spans="2:12" ht="18" hidden="1" customHeight="1">
      <c r="B7" s="265" t="s">
        <v>163</v>
      </c>
      <c r="C7" s="271">
        <v>6200</v>
      </c>
      <c r="D7" s="276">
        <v>6808</v>
      </c>
      <c r="E7" s="281">
        <f t="shared" ref="E7:E17" si="0">D7/C7*100</f>
        <v>109.80645161290323</v>
      </c>
      <c r="F7" s="271">
        <v>3208</v>
      </c>
      <c r="G7" s="276">
        <v>3729</v>
      </c>
      <c r="H7" s="281">
        <f t="shared" ref="H7:H17" si="1">G7/F7*100</f>
        <v>116.24064837905237</v>
      </c>
      <c r="I7" s="271">
        <v>2100</v>
      </c>
      <c r="J7" s="276">
        <v>2569</v>
      </c>
      <c r="K7" s="281">
        <f t="shared" ref="K7:K17" si="2">J7/I7*100</f>
        <v>122.33333333333334</v>
      </c>
    </row>
    <row r="8" spans="2:12" ht="18" hidden="1" customHeight="1">
      <c r="B8" s="266" t="s">
        <v>141</v>
      </c>
      <c r="C8" s="272">
        <v>6200</v>
      </c>
      <c r="D8" s="277">
        <v>6568</v>
      </c>
      <c r="E8" s="282">
        <f t="shared" si="0"/>
        <v>105.93548387096774</v>
      </c>
      <c r="F8" s="272">
        <v>3466</v>
      </c>
      <c r="G8" s="277">
        <v>3651</v>
      </c>
      <c r="H8" s="282">
        <f t="shared" si="1"/>
        <v>105.33756491633007</v>
      </c>
      <c r="I8" s="272">
        <v>2100</v>
      </c>
      <c r="J8" s="277">
        <v>2912</v>
      </c>
      <c r="K8" s="282">
        <f t="shared" si="2"/>
        <v>138.66666666666669</v>
      </c>
    </row>
    <row r="9" spans="2:12" ht="18" hidden="1" customHeight="1">
      <c r="B9" s="266" t="s">
        <v>143</v>
      </c>
      <c r="C9" s="272">
        <v>6350</v>
      </c>
      <c r="D9" s="277">
        <v>6577</v>
      </c>
      <c r="E9" s="282">
        <f t="shared" si="0"/>
        <v>103.5748031496063</v>
      </c>
      <c r="F9" s="272">
        <v>3648</v>
      </c>
      <c r="G9" s="277">
        <v>3827</v>
      </c>
      <c r="H9" s="282">
        <f t="shared" si="1"/>
        <v>104.90679824561404</v>
      </c>
      <c r="I9" s="272">
        <v>2100</v>
      </c>
      <c r="J9" s="277">
        <v>2627</v>
      </c>
      <c r="K9" s="282">
        <f t="shared" si="2"/>
        <v>125.0952380952381</v>
      </c>
    </row>
    <row r="10" spans="2:12" ht="18" hidden="1" customHeight="1">
      <c r="B10" s="266" t="s">
        <v>25</v>
      </c>
      <c r="C10" s="272">
        <v>6355</v>
      </c>
      <c r="D10" s="277">
        <v>6492</v>
      </c>
      <c r="E10" s="282">
        <f t="shared" si="0"/>
        <v>102.15578284815106</v>
      </c>
      <c r="F10" s="272">
        <v>3812</v>
      </c>
      <c r="G10" s="277">
        <v>3984</v>
      </c>
      <c r="H10" s="282">
        <f t="shared" si="1"/>
        <v>104.51206715634838</v>
      </c>
      <c r="I10" s="272">
        <v>2100</v>
      </c>
      <c r="J10" s="277">
        <v>2591</v>
      </c>
      <c r="K10" s="282">
        <f t="shared" si="2"/>
        <v>123.38095238095239</v>
      </c>
    </row>
    <row r="11" spans="2:12" ht="18" hidden="1" customHeight="1">
      <c r="B11" s="266">
        <v>8</v>
      </c>
      <c r="C11" s="272">
        <v>6509</v>
      </c>
      <c r="D11" s="277">
        <v>6707</v>
      </c>
      <c r="E11" s="282">
        <f t="shared" si="0"/>
        <v>103.04194192656323</v>
      </c>
      <c r="F11" s="272">
        <v>4053</v>
      </c>
      <c r="G11" s="277">
        <v>4108</v>
      </c>
      <c r="H11" s="282">
        <f t="shared" si="1"/>
        <v>101.35701949173452</v>
      </c>
      <c r="I11" s="272">
        <v>2200</v>
      </c>
      <c r="J11" s="277">
        <v>2800</v>
      </c>
      <c r="K11" s="282">
        <f t="shared" si="2"/>
        <v>127.27272727272727</v>
      </c>
    </row>
    <row r="12" spans="2:12" ht="18" hidden="1" customHeight="1">
      <c r="B12" s="266">
        <v>9</v>
      </c>
      <c r="C12" s="272">
        <v>6608</v>
      </c>
      <c r="D12" s="277">
        <v>6759</v>
      </c>
      <c r="E12" s="282">
        <f t="shared" si="0"/>
        <v>102.28510895883778</v>
      </c>
      <c r="F12" s="272">
        <v>4062</v>
      </c>
      <c r="G12" s="277">
        <v>4502</v>
      </c>
      <c r="H12" s="282">
        <f t="shared" si="1"/>
        <v>110.83210241260464</v>
      </c>
      <c r="I12" s="272">
        <v>2400</v>
      </c>
      <c r="J12" s="277">
        <v>2439</v>
      </c>
      <c r="K12" s="282">
        <f t="shared" si="2"/>
        <v>101.62500000000001</v>
      </c>
      <c r="L12" s="277"/>
    </row>
    <row r="13" spans="2:12" ht="18" hidden="1" customHeight="1">
      <c r="B13" s="68" t="s">
        <v>8</v>
      </c>
      <c r="C13" s="272">
        <v>6633</v>
      </c>
      <c r="D13" s="277">
        <v>6554</v>
      </c>
      <c r="E13" s="282">
        <f t="shared" si="0"/>
        <v>98.808985376149565</v>
      </c>
      <c r="F13" s="272">
        <v>4437</v>
      </c>
      <c r="G13" s="277">
        <v>5648</v>
      </c>
      <c r="H13" s="282">
        <f t="shared" si="1"/>
        <v>127.29321613702953</v>
      </c>
      <c r="I13" s="272">
        <v>2400</v>
      </c>
      <c r="J13" s="277">
        <v>2282</v>
      </c>
      <c r="K13" s="282">
        <f t="shared" si="2"/>
        <v>95.083333333333329</v>
      </c>
    </row>
    <row r="14" spans="2:12" ht="18" hidden="1" customHeight="1">
      <c r="B14" s="68" t="s">
        <v>27</v>
      </c>
      <c r="C14" s="272">
        <v>6683</v>
      </c>
      <c r="D14" s="277">
        <v>6781</v>
      </c>
      <c r="E14" s="282">
        <f t="shared" si="0"/>
        <v>101.46640730210983</v>
      </c>
      <c r="F14" s="272">
        <v>4437</v>
      </c>
      <c r="G14" s="277">
        <v>4605</v>
      </c>
      <c r="H14" s="282">
        <f t="shared" si="1"/>
        <v>103.78634212305613</v>
      </c>
      <c r="I14" s="272">
        <v>2500</v>
      </c>
      <c r="J14" s="277">
        <v>2475</v>
      </c>
      <c r="K14" s="282">
        <f t="shared" si="2"/>
        <v>99</v>
      </c>
    </row>
    <row r="15" spans="2:12" ht="18" hidden="1" customHeight="1">
      <c r="B15" s="266" t="s">
        <v>64</v>
      </c>
      <c r="C15" s="271">
        <v>6683</v>
      </c>
      <c r="D15" s="276">
        <v>6701</v>
      </c>
      <c r="E15" s="281">
        <f t="shared" si="0"/>
        <v>100.26934011671405</v>
      </c>
      <c r="F15" s="271">
        <v>4437</v>
      </c>
      <c r="G15" s="276">
        <v>4602</v>
      </c>
      <c r="H15" s="281">
        <f t="shared" si="1"/>
        <v>103.71872887085868</v>
      </c>
      <c r="I15" s="276">
        <v>2500</v>
      </c>
      <c r="J15" s="276">
        <v>2496</v>
      </c>
      <c r="K15" s="281">
        <f t="shared" si="2"/>
        <v>99.839999999999989</v>
      </c>
    </row>
    <row r="16" spans="2:12" ht="18" hidden="1" customHeight="1">
      <c r="B16" s="266">
        <v>13</v>
      </c>
      <c r="C16" s="272">
        <v>6683</v>
      </c>
      <c r="D16" s="277">
        <v>6275</v>
      </c>
      <c r="E16" s="282">
        <f t="shared" si="0"/>
        <v>93.894957354481519</v>
      </c>
      <c r="F16" s="272">
        <v>4437</v>
      </c>
      <c r="G16" s="277">
        <v>5675</v>
      </c>
      <c r="H16" s="282">
        <f t="shared" si="1"/>
        <v>127.90173540680641</v>
      </c>
      <c r="I16" s="271">
        <v>2500</v>
      </c>
      <c r="J16" s="276">
        <v>2390</v>
      </c>
      <c r="K16" s="281">
        <f t="shared" si="2"/>
        <v>95.6</v>
      </c>
    </row>
    <row r="17" spans="2:11" ht="18" hidden="1" customHeight="1">
      <c r="B17" s="266">
        <v>14</v>
      </c>
      <c r="C17" s="272">
        <v>6283</v>
      </c>
      <c r="D17" s="277">
        <v>6285</v>
      </c>
      <c r="E17" s="282">
        <f t="shared" si="0"/>
        <v>100.0318319274232</v>
      </c>
      <c r="F17" s="272">
        <v>4437</v>
      </c>
      <c r="G17" s="277">
        <v>4622</v>
      </c>
      <c r="H17" s="282">
        <f t="shared" si="1"/>
        <v>104.16948388550821</v>
      </c>
      <c r="I17" s="272">
        <v>2500</v>
      </c>
      <c r="J17" s="277">
        <v>2415</v>
      </c>
      <c r="K17" s="282">
        <f t="shared" si="2"/>
        <v>96.6</v>
      </c>
    </row>
    <row r="18" spans="2:11" ht="18" hidden="1" customHeight="1">
      <c r="B18" s="266">
        <v>20</v>
      </c>
      <c r="C18" s="272">
        <v>5756</v>
      </c>
      <c r="D18" s="277">
        <v>5404</v>
      </c>
      <c r="E18" s="282">
        <v>93.8</v>
      </c>
      <c r="F18" s="272">
        <v>4265</v>
      </c>
      <c r="G18" s="277">
        <v>4146</v>
      </c>
      <c r="H18" s="282">
        <v>97.209847596717466</v>
      </c>
      <c r="I18" s="272">
        <v>2500</v>
      </c>
      <c r="J18" s="277">
        <v>2397</v>
      </c>
      <c r="K18" s="282">
        <v>95.88</v>
      </c>
    </row>
    <row r="19" spans="2:11" ht="18" hidden="1" customHeight="1">
      <c r="B19" s="266">
        <v>21</v>
      </c>
      <c r="C19" s="272">
        <v>5756</v>
      </c>
      <c r="D19" s="277">
        <v>5416</v>
      </c>
      <c r="E19" s="282">
        <v>94.093120222376641</v>
      </c>
      <c r="F19" s="272">
        <v>4265</v>
      </c>
      <c r="G19" s="277">
        <v>5003</v>
      </c>
      <c r="H19" s="282">
        <v>117.30363423212191</v>
      </c>
      <c r="I19" s="272">
        <v>2500</v>
      </c>
      <c r="J19" s="277">
        <v>2415</v>
      </c>
      <c r="K19" s="282">
        <v>96.6</v>
      </c>
    </row>
    <row r="20" spans="2:11" ht="18" hidden="1" customHeight="1">
      <c r="B20" s="266">
        <v>22</v>
      </c>
      <c r="C20" s="272">
        <v>5756</v>
      </c>
      <c r="D20" s="277">
        <v>5424</v>
      </c>
      <c r="E20" s="282">
        <v>94.232105628908968</v>
      </c>
      <c r="F20" s="272">
        <v>4265</v>
      </c>
      <c r="G20" s="277">
        <v>3760</v>
      </c>
      <c r="H20" s="282">
        <v>88.159437280187575</v>
      </c>
      <c r="I20" s="272">
        <v>2500</v>
      </c>
      <c r="J20" s="277">
        <v>2677</v>
      </c>
      <c r="K20" s="282">
        <v>107</v>
      </c>
    </row>
    <row r="21" spans="2:11" ht="18" hidden="1" customHeight="1">
      <c r="B21" s="266">
        <v>23</v>
      </c>
      <c r="C21" s="272">
        <v>5756</v>
      </c>
      <c r="D21" s="277">
        <v>5476</v>
      </c>
      <c r="E21" s="282">
        <v>95.135510771368999</v>
      </c>
      <c r="F21" s="272">
        <v>4260</v>
      </c>
      <c r="G21" s="277">
        <v>3940</v>
      </c>
      <c r="H21" s="282">
        <v>92.488262910798127</v>
      </c>
      <c r="I21" s="272">
        <v>2500</v>
      </c>
      <c r="J21" s="277">
        <v>2846</v>
      </c>
      <c r="K21" s="282">
        <v>113.84</v>
      </c>
    </row>
    <row r="22" spans="2:11" ht="18" hidden="1" customHeight="1">
      <c r="B22" s="266">
        <v>24</v>
      </c>
      <c r="C22" s="272">
        <v>5756</v>
      </c>
      <c r="D22" s="277">
        <v>5122</v>
      </c>
      <c r="E22" s="282">
        <v>88.9</v>
      </c>
      <c r="F22" s="272">
        <v>4260</v>
      </c>
      <c r="G22" s="277">
        <v>3954</v>
      </c>
      <c r="H22" s="282">
        <v>92.816901408450704</v>
      </c>
      <c r="I22" s="272">
        <v>2500</v>
      </c>
      <c r="J22" s="277">
        <v>2518</v>
      </c>
      <c r="K22" s="282">
        <v>100.72000000000001</v>
      </c>
    </row>
    <row r="23" spans="2:11" ht="18" customHeight="1">
      <c r="B23" s="266" t="s">
        <v>188</v>
      </c>
      <c r="C23" s="272">
        <v>5637</v>
      </c>
      <c r="D23" s="277">
        <v>5431</v>
      </c>
      <c r="E23" s="283">
        <v>96.345573886819224</v>
      </c>
      <c r="F23" s="277">
        <v>4260</v>
      </c>
      <c r="G23" s="277">
        <v>4246</v>
      </c>
      <c r="H23" s="283">
        <v>99.671361502347423</v>
      </c>
      <c r="I23" s="277">
        <v>2500</v>
      </c>
      <c r="J23" s="277">
        <v>2677</v>
      </c>
      <c r="K23" s="282">
        <v>107.08</v>
      </c>
    </row>
    <row r="24" spans="2:11" ht="18" customHeight="1">
      <c r="B24" s="266">
        <v>26</v>
      </c>
      <c r="C24" s="272">
        <v>5641</v>
      </c>
      <c r="D24" s="277">
        <v>5216</v>
      </c>
      <c r="E24" s="283">
        <v>92.465874844885647</v>
      </c>
      <c r="F24" s="277">
        <v>4260</v>
      </c>
      <c r="G24" s="277">
        <v>4208</v>
      </c>
      <c r="H24" s="283">
        <v>98.779342723004689</v>
      </c>
      <c r="I24" s="277">
        <v>2500</v>
      </c>
      <c r="J24" s="277">
        <v>2695</v>
      </c>
      <c r="K24" s="282">
        <v>107.80000000000001</v>
      </c>
    </row>
    <row r="25" spans="2:11" ht="18" customHeight="1">
      <c r="B25" s="266">
        <v>27</v>
      </c>
      <c r="C25" s="272">
        <v>5642</v>
      </c>
      <c r="D25" s="277">
        <v>5332</v>
      </c>
      <c r="E25" s="283">
        <v>94.505494505494497</v>
      </c>
      <c r="F25" s="277">
        <v>4260</v>
      </c>
      <c r="G25" s="277">
        <v>3923</v>
      </c>
      <c r="H25" s="283">
        <v>92.089201877934272</v>
      </c>
      <c r="I25" s="277">
        <v>2500</v>
      </c>
      <c r="J25" s="277">
        <v>2387</v>
      </c>
      <c r="K25" s="282">
        <v>95.48</v>
      </c>
    </row>
    <row r="26" spans="2:11" ht="18" customHeight="1">
      <c r="B26" s="266">
        <v>28</v>
      </c>
      <c r="C26" s="272">
        <v>5644</v>
      </c>
      <c r="D26" s="277">
        <v>4981</v>
      </c>
      <c r="E26" s="283">
        <v>88.253012048192772</v>
      </c>
      <c r="F26" s="277">
        <v>4260</v>
      </c>
      <c r="G26" s="277">
        <v>4997</v>
      </c>
      <c r="H26" s="283">
        <v>117.30046948356807</v>
      </c>
      <c r="I26" s="277">
        <v>2500</v>
      </c>
      <c r="J26" s="277">
        <v>3112</v>
      </c>
      <c r="K26" s="282">
        <v>124.47999999999999</v>
      </c>
    </row>
    <row r="27" spans="2:11" ht="18" customHeight="1">
      <c r="B27" s="266">
        <v>29</v>
      </c>
      <c r="C27" s="272">
        <v>5645</v>
      </c>
      <c r="D27" s="277">
        <v>5104</v>
      </c>
      <c r="E27" s="283">
        <v>90.4162976085031</v>
      </c>
      <c r="F27" s="277">
        <v>4260</v>
      </c>
      <c r="G27" s="277">
        <v>4110</v>
      </c>
      <c r="H27" s="283">
        <v>96.478873239436624</v>
      </c>
      <c r="I27" s="277">
        <v>2500</v>
      </c>
      <c r="J27" s="277">
        <v>1943</v>
      </c>
      <c r="K27" s="282">
        <v>77.72</v>
      </c>
    </row>
    <row r="28" spans="2:11" ht="18" customHeight="1">
      <c r="B28" s="266">
        <v>30</v>
      </c>
      <c r="C28" s="273">
        <v>4992</v>
      </c>
      <c r="D28" s="278">
        <v>5315</v>
      </c>
      <c r="E28" s="284">
        <v>106</v>
      </c>
      <c r="F28" s="278">
        <v>4260</v>
      </c>
      <c r="G28" s="278">
        <v>4199</v>
      </c>
      <c r="H28" s="284">
        <v>99</v>
      </c>
      <c r="I28" s="278">
        <v>2500</v>
      </c>
      <c r="J28" s="278">
        <v>2065</v>
      </c>
      <c r="K28" s="288">
        <v>82.6</v>
      </c>
    </row>
    <row r="29" spans="2:11" ht="18" customHeight="1">
      <c r="B29" s="266" t="s">
        <v>225</v>
      </c>
      <c r="C29" s="273">
        <v>4977</v>
      </c>
      <c r="D29" s="278">
        <v>5312</v>
      </c>
      <c r="E29" s="284">
        <v>103.4</v>
      </c>
      <c r="F29" s="278">
        <v>4260</v>
      </c>
      <c r="G29" s="278">
        <v>4290</v>
      </c>
      <c r="H29" s="284">
        <v>101</v>
      </c>
      <c r="I29" s="278">
        <v>2500</v>
      </c>
      <c r="J29" s="278">
        <v>2166</v>
      </c>
      <c r="K29" s="288">
        <v>86.6</v>
      </c>
    </row>
    <row r="30" spans="2:11" ht="18" customHeight="1">
      <c r="B30" s="266">
        <v>2</v>
      </c>
      <c r="C30" s="273">
        <v>4849</v>
      </c>
      <c r="D30" s="278">
        <v>4863</v>
      </c>
      <c r="E30" s="284">
        <v>100.3</v>
      </c>
      <c r="F30" s="278">
        <v>4265</v>
      </c>
      <c r="G30" s="278">
        <v>3815</v>
      </c>
      <c r="H30" s="284">
        <v>89.5</v>
      </c>
      <c r="I30" s="278">
        <v>2500</v>
      </c>
      <c r="J30" s="278">
        <v>2247</v>
      </c>
      <c r="K30" s="288">
        <v>89.8</v>
      </c>
    </row>
    <row r="31" spans="2:11" ht="18" customHeight="1">
      <c r="B31" s="266">
        <v>3</v>
      </c>
      <c r="C31" s="273">
        <v>4849</v>
      </c>
      <c r="D31" s="278">
        <v>5191</v>
      </c>
      <c r="E31" s="284">
        <v>107.1</v>
      </c>
      <c r="F31" s="278">
        <v>4265</v>
      </c>
      <c r="G31" s="278">
        <v>3804</v>
      </c>
      <c r="H31" s="284">
        <v>89.2</v>
      </c>
      <c r="I31" s="278">
        <v>2500</v>
      </c>
      <c r="J31" s="278">
        <v>2147</v>
      </c>
      <c r="K31" s="288">
        <v>85.9</v>
      </c>
    </row>
    <row r="32" spans="2:11" ht="18" customHeight="1">
      <c r="B32" s="267">
        <v>4</v>
      </c>
      <c r="C32" s="274">
        <v>4908</v>
      </c>
      <c r="D32" s="279">
        <v>5643</v>
      </c>
      <c r="E32" s="285">
        <v>114.9</v>
      </c>
      <c r="F32" s="279">
        <v>4265</v>
      </c>
      <c r="G32" s="279">
        <v>4158</v>
      </c>
      <c r="H32" s="285">
        <v>97.5</v>
      </c>
      <c r="I32" s="279">
        <v>2500</v>
      </c>
      <c r="J32" s="279">
        <v>2011</v>
      </c>
      <c r="K32" s="289">
        <v>80.400000000000006</v>
      </c>
    </row>
    <row r="33" spans="10:11">
      <c r="K33" s="286" t="s">
        <v>339</v>
      </c>
    </row>
    <row r="39" spans="10:11">
      <c r="J39" s="287"/>
    </row>
  </sheetData>
  <phoneticPr fontId="3"/>
  <pageMargins left="0.78740157480314965" right="0" top="1.1811023622047245" bottom="0.19685039370078741" header="0.51181102362204722" footer="0.51181102362204722"/>
  <pageSetup paperSize="9" scale="87" orientation="portrait" verticalDpi="400" r:id="rId1"/>
  <headerFooter alignWithMargins="0"/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mc:Ignorable="x14ac">
  <sheetPr>
    <pageSetUpPr fitToPage="1"/>
  </sheetPr>
  <dimension ref="A1:BD62"/>
  <sheetViews>
    <sheetView showGridLines="0" view="pageBreakPreview" topLeftCell="A7" zoomScaleSheetLayoutView="100" workbookViewId="0">
      <selection activeCell="W7" sqref="W1:AR1048576"/>
    </sheetView>
  </sheetViews>
  <sheetFormatPr defaultColWidth="10" defaultRowHeight="12"/>
  <cols>
    <col min="1" max="1" width="7.75" style="60" customWidth="1"/>
    <col min="2" max="21" width="4.125" style="60" customWidth="1"/>
    <col min="22" max="22" width="4.875" style="60" customWidth="1"/>
    <col min="23" max="23" width="3.375" style="60" bestFit="1" customWidth="1"/>
    <col min="24" max="40" width="2.5" style="60" bestFit="1" customWidth="1"/>
    <col min="41" max="42" width="3.375" style="60" bestFit="1" customWidth="1"/>
    <col min="43" max="16384" width="10" style="60"/>
  </cols>
  <sheetData>
    <row r="1" spans="1:56" ht="0.75" customHeight="1">
      <c r="A1" s="60" t="s">
        <v>226</v>
      </c>
    </row>
    <row r="2" spans="1:56" ht="15" customHeight="1">
      <c r="A2" s="183" t="s">
        <v>235</v>
      </c>
    </row>
    <row r="3" spans="1:56" ht="16.5" customHeight="1"/>
    <row r="4" spans="1:56" ht="17.25">
      <c r="A4" s="62" t="s">
        <v>236</v>
      </c>
      <c r="B4" s="63"/>
      <c r="C4" s="63"/>
      <c r="D4" s="63"/>
      <c r="E4" s="63"/>
      <c r="F4" s="63"/>
      <c r="G4" s="63"/>
      <c r="H4" s="63"/>
      <c r="I4" s="63"/>
      <c r="J4" s="63"/>
      <c r="K4" s="63"/>
      <c r="L4" s="63"/>
      <c r="M4" s="63"/>
      <c r="N4" s="63"/>
      <c r="O4" s="63"/>
      <c r="P4" s="63"/>
      <c r="Q4" s="63"/>
      <c r="R4" s="63"/>
      <c r="S4" s="63"/>
      <c r="T4" s="310"/>
    </row>
    <row r="5" spans="1:56">
      <c r="T5" s="310"/>
      <c r="U5" s="311" t="s">
        <v>238</v>
      </c>
    </row>
    <row r="6" spans="1:56" s="120" customFormat="1" ht="36" customHeight="1">
      <c r="A6" s="290" t="s">
        <v>152</v>
      </c>
      <c r="B6" s="443" t="s">
        <v>38</v>
      </c>
      <c r="C6" s="443" t="s">
        <v>239</v>
      </c>
      <c r="D6" s="443" t="s">
        <v>240</v>
      </c>
      <c r="E6" s="443" t="s">
        <v>243</v>
      </c>
      <c r="F6" s="443" t="s">
        <v>195</v>
      </c>
      <c r="G6" s="443" t="s">
        <v>162</v>
      </c>
      <c r="H6" s="443" t="s">
        <v>98</v>
      </c>
      <c r="I6" s="443" t="s">
        <v>108</v>
      </c>
      <c r="J6" s="443" t="s">
        <v>245</v>
      </c>
      <c r="K6" s="443" t="s">
        <v>246</v>
      </c>
      <c r="L6" s="443" t="s">
        <v>110</v>
      </c>
      <c r="M6" s="443" t="s">
        <v>182</v>
      </c>
      <c r="N6" s="443" t="s">
        <v>247</v>
      </c>
      <c r="O6" s="443" t="s">
        <v>248</v>
      </c>
      <c r="P6" s="443" t="s">
        <v>250</v>
      </c>
      <c r="Q6" s="443" t="s">
        <v>251</v>
      </c>
      <c r="R6" s="443" t="s">
        <v>37</v>
      </c>
      <c r="S6" s="443" t="s">
        <v>215</v>
      </c>
      <c r="T6" s="443" t="s">
        <v>252</v>
      </c>
      <c r="U6" s="443" t="s">
        <v>253</v>
      </c>
      <c r="V6" s="180"/>
      <c r="W6" s="180"/>
      <c r="X6" s="180"/>
      <c r="Y6" s="180"/>
      <c r="Z6" s="180"/>
      <c r="AA6" s="180"/>
      <c r="AB6" s="180"/>
      <c r="AC6" s="180"/>
      <c r="AD6" s="180"/>
      <c r="AE6" s="180"/>
      <c r="AF6" s="180"/>
      <c r="AG6" s="180"/>
      <c r="AH6" s="180"/>
      <c r="AI6" s="180"/>
      <c r="AJ6" s="180"/>
      <c r="AK6" s="180"/>
      <c r="AL6" s="180"/>
      <c r="AM6" s="180"/>
      <c r="AN6" s="180"/>
      <c r="AO6" s="180"/>
      <c r="AP6" s="180"/>
      <c r="AQ6" s="180"/>
      <c r="AR6" s="180"/>
      <c r="AS6" s="180"/>
      <c r="AT6" s="180"/>
      <c r="AU6" s="180"/>
      <c r="AV6" s="180"/>
      <c r="AW6" s="180"/>
      <c r="AX6" s="180"/>
      <c r="AY6" s="180"/>
      <c r="AZ6" s="180"/>
      <c r="BA6" s="180"/>
      <c r="BB6" s="180"/>
      <c r="BC6" s="180"/>
      <c r="BD6" s="180"/>
    </row>
    <row r="7" spans="1:56" s="120" customFormat="1" ht="36" customHeight="1">
      <c r="A7" s="291" t="s">
        <v>211</v>
      </c>
      <c r="B7" s="443"/>
      <c r="C7" s="443"/>
      <c r="D7" s="443"/>
      <c r="E7" s="443"/>
      <c r="F7" s="443"/>
      <c r="G7" s="443"/>
      <c r="H7" s="443"/>
      <c r="I7" s="443"/>
      <c r="J7" s="443"/>
      <c r="K7" s="443"/>
      <c r="L7" s="443"/>
      <c r="M7" s="443"/>
      <c r="N7" s="443"/>
      <c r="O7" s="443"/>
      <c r="P7" s="443"/>
      <c r="Q7" s="443"/>
      <c r="R7" s="443"/>
      <c r="S7" s="443"/>
      <c r="T7" s="443"/>
      <c r="U7" s="443"/>
      <c r="V7" s="180"/>
      <c r="W7" s="180"/>
      <c r="X7" s="180"/>
      <c r="Y7" s="180"/>
      <c r="Z7" s="180"/>
      <c r="AA7" s="180"/>
      <c r="AB7" s="180"/>
      <c r="AC7" s="180"/>
      <c r="AD7" s="180"/>
      <c r="AE7" s="180"/>
      <c r="AF7" s="180"/>
      <c r="AG7" s="180"/>
      <c r="AH7" s="180"/>
      <c r="AI7" s="180"/>
      <c r="AJ7" s="180"/>
      <c r="AK7" s="180"/>
      <c r="AL7" s="180"/>
      <c r="AM7" s="180"/>
      <c r="AN7" s="180"/>
      <c r="AO7" s="180"/>
      <c r="AP7" s="180"/>
      <c r="AQ7" s="180"/>
      <c r="AR7" s="180"/>
      <c r="AS7" s="180"/>
      <c r="AT7" s="180"/>
      <c r="AU7" s="180"/>
      <c r="AV7" s="180"/>
      <c r="AW7" s="180"/>
      <c r="AX7" s="180"/>
      <c r="AY7" s="180"/>
      <c r="AZ7" s="180"/>
      <c r="BA7" s="180"/>
      <c r="BB7" s="180"/>
      <c r="BC7" s="180"/>
      <c r="BD7" s="180"/>
    </row>
    <row r="8" spans="1:56" ht="18" hidden="1" customHeight="1">
      <c r="A8" s="292" t="s">
        <v>140</v>
      </c>
      <c r="B8" s="297">
        <f>SUM(C8:U8)</f>
        <v>60</v>
      </c>
      <c r="C8" s="304">
        <v>11</v>
      </c>
      <c r="D8" s="304">
        <v>4</v>
      </c>
      <c r="E8" s="304">
        <v>4</v>
      </c>
      <c r="F8" s="304">
        <v>5</v>
      </c>
      <c r="G8" s="304" t="s">
        <v>100</v>
      </c>
      <c r="H8" s="304">
        <v>3</v>
      </c>
      <c r="I8" s="304">
        <v>1</v>
      </c>
      <c r="J8" s="304">
        <v>10</v>
      </c>
      <c r="K8" s="304">
        <v>3</v>
      </c>
      <c r="L8" s="304">
        <v>1</v>
      </c>
      <c r="M8" s="304">
        <v>2</v>
      </c>
      <c r="N8" s="304" t="s">
        <v>100</v>
      </c>
      <c r="O8" s="304">
        <v>1</v>
      </c>
      <c r="P8" s="304">
        <v>2</v>
      </c>
      <c r="Q8" s="304" t="s">
        <v>100</v>
      </c>
      <c r="R8" s="304">
        <v>3</v>
      </c>
      <c r="S8" s="304" t="s">
        <v>100</v>
      </c>
      <c r="T8" s="304">
        <v>7</v>
      </c>
      <c r="U8" s="312">
        <v>3</v>
      </c>
    </row>
    <row r="9" spans="1:56" ht="18" hidden="1" customHeight="1">
      <c r="A9" s="293" t="s">
        <v>141</v>
      </c>
      <c r="B9" s="298">
        <v>143</v>
      </c>
      <c r="C9" s="83">
        <v>16</v>
      </c>
      <c r="D9" s="83">
        <v>9</v>
      </c>
      <c r="E9" s="83">
        <v>5</v>
      </c>
      <c r="F9" s="83">
        <v>17</v>
      </c>
      <c r="G9" s="83">
        <v>4</v>
      </c>
      <c r="H9" s="83">
        <v>6</v>
      </c>
      <c r="I9" s="83">
        <v>11</v>
      </c>
      <c r="J9" s="83">
        <v>10</v>
      </c>
      <c r="K9" s="83">
        <v>7</v>
      </c>
      <c r="L9" s="83">
        <v>3</v>
      </c>
      <c r="M9" s="83">
        <v>7</v>
      </c>
      <c r="N9" s="83">
        <v>6</v>
      </c>
      <c r="O9" s="83">
        <v>5</v>
      </c>
      <c r="P9" s="83">
        <v>3</v>
      </c>
      <c r="Q9" s="83" t="s">
        <v>100</v>
      </c>
      <c r="R9" s="83">
        <v>2</v>
      </c>
      <c r="S9" s="83">
        <v>7</v>
      </c>
      <c r="T9" s="83">
        <v>19</v>
      </c>
      <c r="U9" s="313">
        <v>6</v>
      </c>
    </row>
    <row r="10" spans="1:56" ht="18" hidden="1" customHeight="1">
      <c r="A10" s="293" t="s">
        <v>143</v>
      </c>
      <c r="B10" s="298">
        <v>187</v>
      </c>
      <c r="C10" s="83">
        <v>26</v>
      </c>
      <c r="D10" s="83">
        <v>16</v>
      </c>
      <c r="E10" s="83">
        <v>13</v>
      </c>
      <c r="F10" s="83">
        <v>21</v>
      </c>
      <c r="G10" s="83">
        <v>1</v>
      </c>
      <c r="H10" s="83">
        <v>2</v>
      </c>
      <c r="I10" s="83">
        <v>10</v>
      </c>
      <c r="J10" s="83">
        <v>19</v>
      </c>
      <c r="K10" s="83">
        <v>12</v>
      </c>
      <c r="L10" s="83">
        <v>6</v>
      </c>
      <c r="M10" s="83">
        <v>7</v>
      </c>
      <c r="N10" s="83">
        <v>5</v>
      </c>
      <c r="O10" s="83">
        <v>2</v>
      </c>
      <c r="P10" s="83">
        <v>7</v>
      </c>
      <c r="Q10" s="83" t="s">
        <v>100</v>
      </c>
      <c r="R10" s="83">
        <v>3</v>
      </c>
      <c r="S10" s="83">
        <v>2</v>
      </c>
      <c r="T10" s="83">
        <v>14</v>
      </c>
      <c r="U10" s="313">
        <v>21</v>
      </c>
    </row>
    <row r="11" spans="1:56" ht="18" hidden="1" customHeight="1">
      <c r="A11" s="293">
        <v>7</v>
      </c>
      <c r="B11" s="298">
        <v>234</v>
      </c>
      <c r="C11" s="83">
        <v>17</v>
      </c>
      <c r="D11" s="83">
        <v>22</v>
      </c>
      <c r="E11" s="83">
        <v>17</v>
      </c>
      <c r="F11" s="83">
        <v>22</v>
      </c>
      <c r="G11" s="83">
        <v>3</v>
      </c>
      <c r="H11" s="83">
        <v>10</v>
      </c>
      <c r="I11" s="83">
        <v>12</v>
      </c>
      <c r="J11" s="83">
        <v>19</v>
      </c>
      <c r="K11" s="83">
        <v>17</v>
      </c>
      <c r="L11" s="83">
        <v>6</v>
      </c>
      <c r="M11" s="83">
        <v>6</v>
      </c>
      <c r="N11" s="83">
        <v>11</v>
      </c>
      <c r="O11" s="83">
        <v>1</v>
      </c>
      <c r="P11" s="83">
        <v>2</v>
      </c>
      <c r="Q11" s="83" t="s">
        <v>100</v>
      </c>
      <c r="R11" s="83">
        <v>3</v>
      </c>
      <c r="S11" s="83">
        <v>9</v>
      </c>
      <c r="T11" s="83">
        <v>27</v>
      </c>
      <c r="U11" s="313">
        <v>30</v>
      </c>
    </row>
    <row r="12" spans="1:56" ht="18" hidden="1" customHeight="1">
      <c r="A12" s="293">
        <v>8</v>
      </c>
      <c r="B12" s="298">
        <v>233</v>
      </c>
      <c r="C12" s="83">
        <v>28</v>
      </c>
      <c r="D12" s="83">
        <v>39</v>
      </c>
      <c r="E12" s="83">
        <v>12</v>
      </c>
      <c r="F12" s="83">
        <v>9</v>
      </c>
      <c r="G12" s="83" t="s">
        <v>100</v>
      </c>
      <c r="H12" s="83" t="s">
        <v>100</v>
      </c>
      <c r="I12" s="83">
        <v>15</v>
      </c>
      <c r="J12" s="83">
        <v>34</v>
      </c>
      <c r="K12" s="83">
        <v>21</v>
      </c>
      <c r="L12" s="83">
        <v>9</v>
      </c>
      <c r="M12" s="83">
        <v>10</v>
      </c>
      <c r="N12" s="83" t="s">
        <v>100</v>
      </c>
      <c r="O12" s="83" t="s">
        <v>100</v>
      </c>
      <c r="P12" s="83">
        <v>11</v>
      </c>
      <c r="Q12" s="83" t="s">
        <v>100</v>
      </c>
      <c r="R12" s="83" t="s">
        <v>100</v>
      </c>
      <c r="S12" s="83">
        <v>9</v>
      </c>
      <c r="T12" s="83">
        <v>26</v>
      </c>
      <c r="U12" s="313">
        <v>10</v>
      </c>
    </row>
    <row r="13" spans="1:56" ht="18" hidden="1" customHeight="1">
      <c r="A13" s="293">
        <v>9</v>
      </c>
      <c r="B13" s="298">
        <v>252</v>
      </c>
      <c r="C13" s="83">
        <v>63</v>
      </c>
      <c r="D13" s="83">
        <v>31</v>
      </c>
      <c r="E13" s="83">
        <v>23</v>
      </c>
      <c r="F13" s="83">
        <v>16</v>
      </c>
      <c r="G13" s="83">
        <v>15</v>
      </c>
      <c r="H13" s="83" t="s">
        <v>100</v>
      </c>
      <c r="I13" s="83" t="s">
        <v>100</v>
      </c>
      <c r="J13" s="83">
        <v>41</v>
      </c>
      <c r="K13" s="83" t="s">
        <v>100</v>
      </c>
      <c r="L13" s="83" t="s">
        <v>100</v>
      </c>
      <c r="M13" s="83">
        <v>14</v>
      </c>
      <c r="N13" s="83" t="s">
        <v>100</v>
      </c>
      <c r="O13" s="83" t="s">
        <v>100</v>
      </c>
      <c r="P13" s="83">
        <v>11</v>
      </c>
      <c r="Q13" s="83" t="s">
        <v>100</v>
      </c>
      <c r="R13" s="83" t="s">
        <v>100</v>
      </c>
      <c r="S13" s="83" t="s">
        <v>100</v>
      </c>
      <c r="T13" s="83">
        <v>12</v>
      </c>
      <c r="U13" s="313">
        <v>26</v>
      </c>
    </row>
    <row r="14" spans="1:56" ht="20.25" hidden="1" customHeight="1">
      <c r="A14" s="293" t="s">
        <v>8</v>
      </c>
      <c r="B14" s="298">
        <v>350</v>
      </c>
      <c r="C14" s="83">
        <v>82</v>
      </c>
      <c r="D14" s="83">
        <v>24</v>
      </c>
      <c r="E14" s="83">
        <v>15</v>
      </c>
      <c r="F14" s="83">
        <v>27</v>
      </c>
      <c r="G14" s="83">
        <v>3</v>
      </c>
      <c r="H14" s="83">
        <v>10</v>
      </c>
      <c r="I14" s="83">
        <v>25</v>
      </c>
      <c r="J14" s="83">
        <v>39</v>
      </c>
      <c r="K14" s="83" t="s">
        <v>100</v>
      </c>
      <c r="L14" s="83">
        <v>11</v>
      </c>
      <c r="M14" s="83">
        <v>9</v>
      </c>
      <c r="N14" s="83" t="s">
        <v>100</v>
      </c>
      <c r="O14" s="83">
        <v>6</v>
      </c>
      <c r="P14" s="83">
        <v>21</v>
      </c>
      <c r="Q14" s="83" t="s">
        <v>100</v>
      </c>
      <c r="R14" s="83" t="s">
        <v>100</v>
      </c>
      <c r="S14" s="83">
        <v>13</v>
      </c>
      <c r="T14" s="83" t="s">
        <v>100</v>
      </c>
      <c r="U14" s="313">
        <v>65</v>
      </c>
    </row>
    <row r="15" spans="1:56" ht="18" hidden="1" customHeight="1">
      <c r="A15" s="293" t="s">
        <v>27</v>
      </c>
      <c r="B15" s="298">
        <v>419</v>
      </c>
      <c r="C15" s="83">
        <v>59</v>
      </c>
      <c r="D15" s="83">
        <v>44</v>
      </c>
      <c r="E15" s="83">
        <v>14</v>
      </c>
      <c r="F15" s="83">
        <v>27</v>
      </c>
      <c r="G15" s="83">
        <v>7</v>
      </c>
      <c r="H15" s="83">
        <v>19</v>
      </c>
      <c r="I15" s="83">
        <v>20</v>
      </c>
      <c r="J15" s="83">
        <v>37</v>
      </c>
      <c r="K15" s="83">
        <v>17</v>
      </c>
      <c r="L15" s="83" t="s">
        <v>100</v>
      </c>
      <c r="M15" s="83" t="s">
        <v>100</v>
      </c>
      <c r="N15" s="83">
        <v>11</v>
      </c>
      <c r="O15" s="83">
        <v>8</v>
      </c>
      <c r="P15" s="83">
        <v>17</v>
      </c>
      <c r="Q15" s="83" t="s">
        <v>100</v>
      </c>
      <c r="R15" s="83">
        <v>27</v>
      </c>
      <c r="S15" s="83">
        <v>14</v>
      </c>
      <c r="T15" s="83" t="s">
        <v>100</v>
      </c>
      <c r="U15" s="313">
        <v>98</v>
      </c>
    </row>
    <row r="16" spans="1:56" ht="18" hidden="1" customHeight="1">
      <c r="A16" s="294" t="s">
        <v>64</v>
      </c>
      <c r="B16" s="297">
        <v>410</v>
      </c>
      <c r="C16" s="304">
        <v>80</v>
      </c>
      <c r="D16" s="304">
        <v>38</v>
      </c>
      <c r="E16" s="304">
        <v>21</v>
      </c>
      <c r="F16" s="304">
        <v>21</v>
      </c>
      <c r="G16" s="304">
        <v>5</v>
      </c>
      <c r="H16" s="304">
        <v>23</v>
      </c>
      <c r="I16" s="304">
        <v>15</v>
      </c>
      <c r="J16" s="304">
        <v>24</v>
      </c>
      <c r="K16" s="304">
        <v>6</v>
      </c>
      <c r="L16" s="304">
        <v>1</v>
      </c>
      <c r="M16" s="304">
        <v>17</v>
      </c>
      <c r="N16" s="304">
        <v>9</v>
      </c>
      <c r="O16" s="304">
        <v>2</v>
      </c>
      <c r="P16" s="304">
        <v>15</v>
      </c>
      <c r="Q16" s="304">
        <v>6</v>
      </c>
      <c r="R16" s="304">
        <v>5</v>
      </c>
      <c r="S16" s="304">
        <v>11</v>
      </c>
      <c r="T16" s="304" t="s">
        <v>100</v>
      </c>
      <c r="U16" s="312">
        <v>111</v>
      </c>
    </row>
    <row r="17" spans="1:21" ht="21" hidden="1" customHeight="1">
      <c r="A17" s="293">
        <v>13</v>
      </c>
      <c r="B17" s="298">
        <v>236</v>
      </c>
      <c r="C17" s="83">
        <v>42</v>
      </c>
      <c r="D17" s="83">
        <v>26</v>
      </c>
      <c r="E17" s="83">
        <v>10</v>
      </c>
      <c r="F17" s="83">
        <v>15</v>
      </c>
      <c r="G17" s="83">
        <v>3</v>
      </c>
      <c r="H17" s="83">
        <v>10</v>
      </c>
      <c r="I17" s="83">
        <v>9</v>
      </c>
      <c r="J17" s="83">
        <v>13</v>
      </c>
      <c r="K17" s="83">
        <v>8</v>
      </c>
      <c r="L17" s="83">
        <v>5</v>
      </c>
      <c r="M17" s="83">
        <v>5</v>
      </c>
      <c r="N17" s="83">
        <v>4</v>
      </c>
      <c r="O17" s="83">
        <v>1</v>
      </c>
      <c r="P17" s="83">
        <v>2</v>
      </c>
      <c r="Q17" s="83">
        <v>2</v>
      </c>
      <c r="R17" s="83">
        <v>6</v>
      </c>
      <c r="S17" s="83">
        <v>8</v>
      </c>
      <c r="T17" s="83">
        <v>3</v>
      </c>
      <c r="U17" s="313">
        <v>64</v>
      </c>
    </row>
    <row r="18" spans="1:21" ht="21" hidden="1" customHeight="1">
      <c r="A18" s="293">
        <v>14</v>
      </c>
      <c r="B18" s="298">
        <v>316</v>
      </c>
      <c r="C18" s="83">
        <v>43</v>
      </c>
      <c r="D18" s="83">
        <v>21</v>
      </c>
      <c r="E18" s="83">
        <v>12</v>
      </c>
      <c r="F18" s="83">
        <v>6</v>
      </c>
      <c r="G18" s="83">
        <v>3</v>
      </c>
      <c r="H18" s="83">
        <v>17</v>
      </c>
      <c r="I18" s="83">
        <v>15</v>
      </c>
      <c r="J18" s="83">
        <v>18</v>
      </c>
      <c r="K18" s="83">
        <v>2</v>
      </c>
      <c r="L18" s="83">
        <v>2</v>
      </c>
      <c r="M18" s="83">
        <v>9</v>
      </c>
      <c r="N18" s="83">
        <v>4</v>
      </c>
      <c r="O18" s="83">
        <v>3</v>
      </c>
      <c r="P18" s="83">
        <v>8</v>
      </c>
      <c r="Q18" s="83">
        <v>9</v>
      </c>
      <c r="R18" s="83">
        <v>12</v>
      </c>
      <c r="S18" s="83">
        <v>5</v>
      </c>
      <c r="T18" s="83" t="s">
        <v>100</v>
      </c>
      <c r="U18" s="313">
        <v>127</v>
      </c>
    </row>
    <row r="19" spans="1:21" ht="21" customHeight="1">
      <c r="A19" s="293" t="s">
        <v>68</v>
      </c>
      <c r="B19" s="299">
        <v>90</v>
      </c>
      <c r="C19" s="236">
        <v>8</v>
      </c>
      <c r="D19" s="236">
        <v>6</v>
      </c>
      <c r="E19" s="236">
        <v>3</v>
      </c>
      <c r="F19" s="236">
        <v>8</v>
      </c>
      <c r="G19" s="236">
        <v>1</v>
      </c>
      <c r="H19" s="236">
        <v>7</v>
      </c>
      <c r="I19" s="236">
        <v>4</v>
      </c>
      <c r="J19" s="236">
        <v>2</v>
      </c>
      <c r="K19" s="236">
        <v>7</v>
      </c>
      <c r="L19" s="236">
        <v>3</v>
      </c>
      <c r="M19" s="236">
        <v>0</v>
      </c>
      <c r="N19" s="236">
        <v>0</v>
      </c>
      <c r="O19" s="236">
        <v>0</v>
      </c>
      <c r="P19" s="236">
        <v>3</v>
      </c>
      <c r="Q19" s="236">
        <v>1</v>
      </c>
      <c r="R19" s="236">
        <v>0</v>
      </c>
      <c r="S19" s="236">
        <v>0</v>
      </c>
      <c r="T19" s="236">
        <v>5</v>
      </c>
      <c r="U19" s="314">
        <v>32</v>
      </c>
    </row>
    <row r="20" spans="1:21" ht="21" customHeight="1">
      <c r="A20" s="293">
        <v>26</v>
      </c>
      <c r="B20" s="299">
        <v>80</v>
      </c>
      <c r="C20" s="236">
        <v>8</v>
      </c>
      <c r="D20" s="236">
        <v>4</v>
      </c>
      <c r="E20" s="236">
        <v>1</v>
      </c>
      <c r="F20" s="236">
        <v>6</v>
      </c>
      <c r="G20" s="236">
        <v>0</v>
      </c>
      <c r="H20" s="236">
        <v>2</v>
      </c>
      <c r="I20" s="236">
        <v>3</v>
      </c>
      <c r="J20" s="236">
        <v>2</v>
      </c>
      <c r="K20" s="236">
        <v>8</v>
      </c>
      <c r="L20" s="236">
        <v>0</v>
      </c>
      <c r="M20" s="236">
        <v>0</v>
      </c>
      <c r="N20" s="236">
        <v>0</v>
      </c>
      <c r="O20" s="236">
        <v>0</v>
      </c>
      <c r="P20" s="236">
        <v>0</v>
      </c>
      <c r="Q20" s="236">
        <v>0</v>
      </c>
      <c r="R20" s="236">
        <v>0</v>
      </c>
      <c r="S20" s="236">
        <v>0</v>
      </c>
      <c r="T20" s="236">
        <v>12</v>
      </c>
      <c r="U20" s="314">
        <v>34</v>
      </c>
    </row>
    <row r="21" spans="1:21" ht="21" customHeight="1">
      <c r="A21" s="293">
        <v>27</v>
      </c>
      <c r="B21" s="300">
        <v>60</v>
      </c>
      <c r="C21" s="305">
        <v>3</v>
      </c>
      <c r="D21" s="305">
        <v>4</v>
      </c>
      <c r="E21" s="305">
        <v>1</v>
      </c>
      <c r="F21" s="305">
        <v>3</v>
      </c>
      <c r="G21" s="305">
        <v>0</v>
      </c>
      <c r="H21" s="305">
        <v>1</v>
      </c>
      <c r="I21" s="305">
        <v>1</v>
      </c>
      <c r="J21" s="305">
        <v>6</v>
      </c>
      <c r="K21" s="305">
        <v>8</v>
      </c>
      <c r="L21" s="305">
        <v>1</v>
      </c>
      <c r="M21" s="305">
        <v>1</v>
      </c>
      <c r="N21" s="305">
        <v>0</v>
      </c>
      <c r="O21" s="305">
        <v>0</v>
      </c>
      <c r="P21" s="305">
        <v>0</v>
      </c>
      <c r="Q21" s="305">
        <v>0</v>
      </c>
      <c r="R21" s="305">
        <v>0</v>
      </c>
      <c r="S21" s="305">
        <v>2</v>
      </c>
      <c r="T21" s="305">
        <v>15</v>
      </c>
      <c r="U21" s="315">
        <v>14</v>
      </c>
    </row>
    <row r="22" spans="1:21" ht="21" customHeight="1">
      <c r="A22" s="293">
        <v>28</v>
      </c>
      <c r="B22" s="300">
        <v>34</v>
      </c>
      <c r="C22" s="305">
        <v>1</v>
      </c>
      <c r="D22" s="305">
        <v>2</v>
      </c>
      <c r="E22" s="305">
        <v>0</v>
      </c>
      <c r="F22" s="305">
        <v>0</v>
      </c>
      <c r="G22" s="305">
        <v>0</v>
      </c>
      <c r="H22" s="305">
        <v>1</v>
      </c>
      <c r="I22" s="305">
        <v>1</v>
      </c>
      <c r="J22" s="305">
        <v>2</v>
      </c>
      <c r="K22" s="305">
        <v>1</v>
      </c>
      <c r="L22" s="305">
        <v>5</v>
      </c>
      <c r="M22" s="305">
        <v>0</v>
      </c>
      <c r="N22" s="305">
        <v>0</v>
      </c>
      <c r="O22" s="305">
        <v>0</v>
      </c>
      <c r="P22" s="305">
        <v>0</v>
      </c>
      <c r="Q22" s="305">
        <v>2</v>
      </c>
      <c r="R22" s="305">
        <v>0</v>
      </c>
      <c r="S22" s="305">
        <v>0</v>
      </c>
      <c r="T22" s="305">
        <v>10</v>
      </c>
      <c r="U22" s="315">
        <v>9</v>
      </c>
    </row>
    <row r="23" spans="1:21" ht="21" customHeight="1">
      <c r="A23" s="293">
        <v>29</v>
      </c>
      <c r="B23" s="301">
        <v>19</v>
      </c>
      <c r="C23" s="306">
        <v>2</v>
      </c>
      <c r="D23" s="306">
        <v>0</v>
      </c>
      <c r="E23" s="306">
        <v>0</v>
      </c>
      <c r="F23" s="306">
        <v>0</v>
      </c>
      <c r="G23" s="306">
        <v>0</v>
      </c>
      <c r="H23" s="306">
        <v>0</v>
      </c>
      <c r="I23" s="306">
        <v>0</v>
      </c>
      <c r="J23" s="306">
        <v>0</v>
      </c>
      <c r="K23" s="306">
        <v>1</v>
      </c>
      <c r="L23" s="306">
        <v>1</v>
      </c>
      <c r="M23" s="306">
        <v>0</v>
      </c>
      <c r="N23" s="306">
        <v>0</v>
      </c>
      <c r="O23" s="306">
        <v>0</v>
      </c>
      <c r="P23" s="306">
        <v>0</v>
      </c>
      <c r="Q23" s="306">
        <v>0</v>
      </c>
      <c r="R23" s="306">
        <v>0</v>
      </c>
      <c r="S23" s="306">
        <v>0</v>
      </c>
      <c r="T23" s="306">
        <v>10</v>
      </c>
      <c r="U23" s="316">
        <v>5</v>
      </c>
    </row>
    <row r="24" spans="1:21" ht="21" customHeight="1">
      <c r="A24" s="293">
        <v>30</v>
      </c>
      <c r="B24" s="302">
        <f>SUM(C24:U24)</f>
        <v>12</v>
      </c>
      <c r="C24" s="307">
        <v>0</v>
      </c>
      <c r="D24" s="307">
        <v>0</v>
      </c>
      <c r="E24" s="307">
        <v>0</v>
      </c>
      <c r="F24" s="307">
        <v>0</v>
      </c>
      <c r="G24" s="307">
        <v>1</v>
      </c>
      <c r="H24" s="307">
        <v>0</v>
      </c>
      <c r="I24" s="307">
        <v>0</v>
      </c>
      <c r="J24" s="307">
        <v>0</v>
      </c>
      <c r="K24" s="307">
        <v>0</v>
      </c>
      <c r="L24" s="307">
        <v>0</v>
      </c>
      <c r="M24" s="307">
        <v>0</v>
      </c>
      <c r="N24" s="307">
        <v>0</v>
      </c>
      <c r="O24" s="307">
        <v>0</v>
      </c>
      <c r="P24" s="307">
        <v>0</v>
      </c>
      <c r="Q24" s="307">
        <v>0</v>
      </c>
      <c r="R24" s="307">
        <v>0</v>
      </c>
      <c r="S24" s="307">
        <v>0</v>
      </c>
      <c r="T24" s="307">
        <v>5</v>
      </c>
      <c r="U24" s="317">
        <v>6</v>
      </c>
    </row>
    <row r="25" spans="1:21" ht="21" customHeight="1">
      <c r="A25" s="293" t="s">
        <v>237</v>
      </c>
      <c r="B25" s="302">
        <f>SUM(C25:U25)</f>
        <v>11</v>
      </c>
      <c r="C25" s="307">
        <v>0</v>
      </c>
      <c r="D25" s="307">
        <v>0</v>
      </c>
      <c r="E25" s="307">
        <v>0</v>
      </c>
      <c r="F25" s="307">
        <v>0</v>
      </c>
      <c r="G25" s="307">
        <v>1</v>
      </c>
      <c r="H25" s="307">
        <v>1</v>
      </c>
      <c r="I25" s="307">
        <v>0</v>
      </c>
      <c r="J25" s="307">
        <v>0</v>
      </c>
      <c r="K25" s="307">
        <v>0</v>
      </c>
      <c r="L25" s="307">
        <v>0</v>
      </c>
      <c r="M25" s="307">
        <v>0</v>
      </c>
      <c r="N25" s="307">
        <v>0</v>
      </c>
      <c r="O25" s="307">
        <v>0</v>
      </c>
      <c r="P25" s="307">
        <v>0</v>
      </c>
      <c r="Q25" s="307">
        <v>0</v>
      </c>
      <c r="R25" s="307">
        <v>0</v>
      </c>
      <c r="S25" s="307">
        <v>0</v>
      </c>
      <c r="T25" s="307">
        <v>6</v>
      </c>
      <c r="U25" s="317">
        <v>3</v>
      </c>
    </row>
    <row r="26" spans="1:21" ht="21" customHeight="1">
      <c r="A26" s="293">
        <v>2</v>
      </c>
      <c r="B26" s="302">
        <f>SUM(C26:U26)</f>
        <v>2</v>
      </c>
      <c r="C26" s="309">
        <v>0</v>
      </c>
      <c r="D26" s="309">
        <v>0</v>
      </c>
      <c r="E26" s="309">
        <v>0</v>
      </c>
      <c r="F26" s="309">
        <v>0</v>
      </c>
      <c r="G26" s="309">
        <v>0</v>
      </c>
      <c r="H26" s="309">
        <v>0</v>
      </c>
      <c r="I26" s="309">
        <v>0</v>
      </c>
      <c r="J26" s="309">
        <v>0</v>
      </c>
      <c r="K26" s="309">
        <v>0</v>
      </c>
      <c r="L26" s="309">
        <v>0</v>
      </c>
      <c r="M26" s="309">
        <v>0</v>
      </c>
      <c r="N26" s="309">
        <v>0</v>
      </c>
      <c r="O26" s="309">
        <v>0</v>
      </c>
      <c r="P26" s="309">
        <v>0</v>
      </c>
      <c r="Q26" s="309">
        <v>0</v>
      </c>
      <c r="R26" s="309">
        <v>0</v>
      </c>
      <c r="S26" s="309">
        <v>0</v>
      </c>
      <c r="T26" s="309">
        <v>2</v>
      </c>
      <c r="U26" s="318">
        <v>0</v>
      </c>
    </row>
    <row r="27" spans="1:21" ht="21" customHeight="1">
      <c r="A27" s="293">
        <v>3</v>
      </c>
      <c r="B27" s="302">
        <f>SUM(C27:U27)</f>
        <v>0</v>
      </c>
      <c r="C27" s="309">
        <v>0</v>
      </c>
      <c r="D27" s="309">
        <v>0</v>
      </c>
      <c r="E27" s="309">
        <v>0</v>
      </c>
      <c r="F27" s="309">
        <v>0</v>
      </c>
      <c r="G27" s="309">
        <v>0</v>
      </c>
      <c r="H27" s="309">
        <v>0</v>
      </c>
      <c r="I27" s="309">
        <v>0</v>
      </c>
      <c r="J27" s="309">
        <v>0</v>
      </c>
      <c r="K27" s="309">
        <v>0</v>
      </c>
      <c r="L27" s="309">
        <v>0</v>
      </c>
      <c r="M27" s="309">
        <v>0</v>
      </c>
      <c r="N27" s="309">
        <v>0</v>
      </c>
      <c r="O27" s="309">
        <v>0</v>
      </c>
      <c r="P27" s="309">
        <v>0</v>
      </c>
      <c r="Q27" s="309">
        <v>0</v>
      </c>
      <c r="R27" s="309">
        <v>0</v>
      </c>
      <c r="S27" s="309">
        <v>0</v>
      </c>
      <c r="T27" s="309">
        <v>0</v>
      </c>
      <c r="U27" s="318">
        <v>0</v>
      </c>
    </row>
    <row r="28" spans="1:21" ht="21" customHeight="1">
      <c r="A28" s="295">
        <v>4</v>
      </c>
      <c r="B28" s="303">
        <f>SUM(C28:U28)</f>
        <v>14</v>
      </c>
      <c r="C28" s="308">
        <v>0</v>
      </c>
      <c r="D28" s="308">
        <v>0</v>
      </c>
      <c r="E28" s="308">
        <v>0</v>
      </c>
      <c r="F28" s="308">
        <v>0</v>
      </c>
      <c r="G28" s="308">
        <v>0</v>
      </c>
      <c r="H28" s="308">
        <v>0</v>
      </c>
      <c r="I28" s="308">
        <v>0</v>
      </c>
      <c r="J28" s="308">
        <v>0</v>
      </c>
      <c r="K28" s="308">
        <v>0</v>
      </c>
      <c r="L28" s="308">
        <v>0</v>
      </c>
      <c r="M28" s="308">
        <v>0</v>
      </c>
      <c r="N28" s="308">
        <v>0</v>
      </c>
      <c r="O28" s="308">
        <v>0</v>
      </c>
      <c r="P28" s="308">
        <v>0</v>
      </c>
      <c r="Q28" s="308">
        <v>0</v>
      </c>
      <c r="R28" s="308">
        <v>0</v>
      </c>
      <c r="S28" s="308">
        <v>0</v>
      </c>
      <c r="T28" s="308">
        <v>7</v>
      </c>
      <c r="U28" s="319">
        <v>7</v>
      </c>
    </row>
    <row r="29" spans="1:21" ht="21" customHeight="1">
      <c r="U29" s="83" t="s">
        <v>254</v>
      </c>
    </row>
    <row r="30" spans="1:21" ht="21" customHeight="1">
      <c r="U30" s="83"/>
    </row>
    <row r="31" spans="1:21" ht="21" customHeight="1">
      <c r="U31" s="83"/>
    </row>
    <row r="32" spans="1:21" ht="21" customHeight="1">
      <c r="U32" s="83"/>
    </row>
    <row r="33" spans="21:21" ht="21" customHeight="1">
      <c r="U33" s="83"/>
    </row>
    <row r="34" spans="21:21" ht="21" customHeight="1">
      <c r="U34" s="83"/>
    </row>
    <row r="35" spans="21:21" ht="21" customHeight="1">
      <c r="U35" s="83"/>
    </row>
    <row r="36" spans="21:21" ht="21" customHeight="1">
      <c r="U36" s="83"/>
    </row>
    <row r="37" spans="21:21" ht="21" customHeight="1">
      <c r="U37" s="83"/>
    </row>
    <row r="38" spans="21:21" ht="21" customHeight="1">
      <c r="U38" s="83"/>
    </row>
    <row r="39" spans="21:21" ht="21" customHeight="1">
      <c r="U39" s="83"/>
    </row>
    <row r="40" spans="21:21" ht="21" customHeight="1">
      <c r="U40" s="83"/>
    </row>
    <row r="41" spans="21:21" ht="21" customHeight="1">
      <c r="U41" s="83"/>
    </row>
    <row r="42" spans="21:21" ht="21" customHeight="1">
      <c r="U42" s="83"/>
    </row>
    <row r="43" spans="21:21" ht="21" customHeight="1">
      <c r="U43" s="83"/>
    </row>
    <row r="44" spans="21:21" ht="21" customHeight="1">
      <c r="U44" s="83"/>
    </row>
    <row r="45" spans="21:21" ht="21" customHeight="1">
      <c r="U45" s="83"/>
    </row>
    <row r="46" spans="21:21" ht="21" customHeight="1">
      <c r="U46" s="83"/>
    </row>
    <row r="47" spans="21:21" ht="21" customHeight="1">
      <c r="U47" s="83"/>
    </row>
    <row r="48" spans="21:21" ht="21" customHeight="1">
      <c r="U48" s="83"/>
    </row>
    <row r="49" spans="1:21" ht="21" customHeight="1">
      <c r="U49" s="83"/>
    </row>
    <row r="50" spans="1:21" ht="21" customHeight="1">
      <c r="U50" s="83"/>
    </row>
    <row r="51" spans="1:21" ht="21" customHeight="1">
      <c r="U51" s="83"/>
    </row>
    <row r="52" spans="1:21" ht="18" customHeight="1">
      <c r="O52" s="60" t="s">
        <v>241</v>
      </c>
    </row>
    <row r="53" spans="1:21">
      <c r="A53" s="296" t="s">
        <v>68</v>
      </c>
      <c r="B53" s="60" t="str">
        <f t="shared" ref="B53:U62" si="0">IF(B19=W19,"○","×")</f>
        <v>×</v>
      </c>
      <c r="C53" s="60" t="str">
        <f t="shared" si="0"/>
        <v>×</v>
      </c>
      <c r="D53" s="60" t="str">
        <f t="shared" si="0"/>
        <v>×</v>
      </c>
      <c r="E53" s="60" t="str">
        <f t="shared" si="0"/>
        <v>×</v>
      </c>
      <c r="F53" s="60" t="str">
        <f t="shared" si="0"/>
        <v>×</v>
      </c>
      <c r="G53" s="60" t="str">
        <f t="shared" si="0"/>
        <v>×</v>
      </c>
      <c r="H53" s="60" t="str">
        <f t="shared" si="0"/>
        <v>×</v>
      </c>
      <c r="I53" s="60" t="str">
        <f t="shared" si="0"/>
        <v>×</v>
      </c>
      <c r="J53" s="60" t="str">
        <f t="shared" si="0"/>
        <v>×</v>
      </c>
      <c r="K53" s="60" t="str">
        <f t="shared" si="0"/>
        <v>×</v>
      </c>
      <c r="L53" s="60" t="str">
        <f t="shared" si="0"/>
        <v>×</v>
      </c>
      <c r="M53" s="60" t="str">
        <f t="shared" si="0"/>
        <v>○</v>
      </c>
      <c r="N53" s="60" t="str">
        <f t="shared" si="0"/>
        <v>○</v>
      </c>
      <c r="O53" s="60" t="str">
        <f t="shared" si="0"/>
        <v>○</v>
      </c>
      <c r="P53" s="60" t="str">
        <f t="shared" si="0"/>
        <v>×</v>
      </c>
      <c r="Q53" s="60" t="str">
        <f t="shared" si="0"/>
        <v>×</v>
      </c>
      <c r="R53" s="60" t="str">
        <f t="shared" si="0"/>
        <v>○</v>
      </c>
      <c r="S53" s="60" t="str">
        <f t="shared" si="0"/>
        <v>○</v>
      </c>
      <c r="T53" s="60" t="str">
        <f t="shared" si="0"/>
        <v>×</v>
      </c>
      <c r="U53" s="60" t="str">
        <f t="shared" si="0"/>
        <v>×</v>
      </c>
    </row>
    <row r="54" spans="1:21" ht="24" customHeight="1">
      <c r="A54" s="296">
        <v>26</v>
      </c>
      <c r="B54" s="60" t="str">
        <f t="shared" si="0"/>
        <v>×</v>
      </c>
      <c r="C54" s="60" t="str">
        <f t="shared" si="0"/>
        <v>×</v>
      </c>
      <c r="D54" s="60" t="str">
        <f t="shared" si="0"/>
        <v>×</v>
      </c>
      <c r="E54" s="60" t="str">
        <f t="shared" si="0"/>
        <v>×</v>
      </c>
      <c r="F54" s="60" t="str">
        <f t="shared" si="0"/>
        <v>×</v>
      </c>
      <c r="G54" s="60" t="str">
        <f t="shared" si="0"/>
        <v>○</v>
      </c>
      <c r="H54" s="60" t="str">
        <f t="shared" si="0"/>
        <v>×</v>
      </c>
      <c r="I54" s="60" t="str">
        <f t="shared" si="0"/>
        <v>×</v>
      </c>
      <c r="J54" s="60" t="str">
        <f t="shared" si="0"/>
        <v>×</v>
      </c>
      <c r="K54" s="60" t="str">
        <f t="shared" si="0"/>
        <v>×</v>
      </c>
      <c r="L54" s="60" t="str">
        <f t="shared" si="0"/>
        <v>○</v>
      </c>
      <c r="M54" s="60" t="str">
        <f t="shared" si="0"/>
        <v>○</v>
      </c>
      <c r="N54" s="60" t="str">
        <f t="shared" si="0"/>
        <v>○</v>
      </c>
      <c r="O54" s="60" t="str">
        <f t="shared" si="0"/>
        <v>○</v>
      </c>
      <c r="P54" s="60" t="str">
        <f t="shared" si="0"/>
        <v>○</v>
      </c>
      <c r="Q54" s="60" t="str">
        <f t="shared" si="0"/>
        <v>○</v>
      </c>
      <c r="R54" s="60" t="str">
        <f t="shared" si="0"/>
        <v>○</v>
      </c>
      <c r="S54" s="60" t="str">
        <f t="shared" si="0"/>
        <v>○</v>
      </c>
      <c r="T54" s="60" t="str">
        <f t="shared" si="0"/>
        <v>×</v>
      </c>
      <c r="U54" s="60" t="str">
        <f t="shared" si="0"/>
        <v>×</v>
      </c>
    </row>
    <row r="55" spans="1:21">
      <c r="A55" s="296">
        <v>27</v>
      </c>
      <c r="B55" s="60" t="str">
        <f t="shared" si="0"/>
        <v>×</v>
      </c>
      <c r="C55" s="60" t="str">
        <f t="shared" si="0"/>
        <v>×</v>
      </c>
      <c r="D55" s="60" t="str">
        <f t="shared" si="0"/>
        <v>×</v>
      </c>
      <c r="E55" s="60" t="str">
        <f t="shared" si="0"/>
        <v>×</v>
      </c>
      <c r="F55" s="60" t="str">
        <f t="shared" si="0"/>
        <v>×</v>
      </c>
      <c r="G55" s="60" t="str">
        <f t="shared" si="0"/>
        <v>○</v>
      </c>
      <c r="H55" s="60" t="str">
        <f t="shared" si="0"/>
        <v>×</v>
      </c>
      <c r="I55" s="60" t="str">
        <f t="shared" si="0"/>
        <v>×</v>
      </c>
      <c r="J55" s="60" t="str">
        <f t="shared" si="0"/>
        <v>×</v>
      </c>
      <c r="K55" s="60" t="str">
        <f t="shared" si="0"/>
        <v>×</v>
      </c>
      <c r="L55" s="60" t="str">
        <f t="shared" si="0"/>
        <v>×</v>
      </c>
      <c r="M55" s="60" t="str">
        <f t="shared" si="0"/>
        <v>×</v>
      </c>
      <c r="N55" s="60" t="str">
        <f t="shared" si="0"/>
        <v>○</v>
      </c>
      <c r="O55" s="60" t="str">
        <f t="shared" si="0"/>
        <v>○</v>
      </c>
      <c r="P55" s="60" t="str">
        <f t="shared" si="0"/>
        <v>○</v>
      </c>
      <c r="Q55" s="60" t="str">
        <f t="shared" si="0"/>
        <v>○</v>
      </c>
      <c r="R55" s="60" t="str">
        <f t="shared" si="0"/>
        <v>○</v>
      </c>
      <c r="S55" s="60" t="str">
        <f t="shared" si="0"/>
        <v>×</v>
      </c>
      <c r="T55" s="60" t="str">
        <f t="shared" si="0"/>
        <v>×</v>
      </c>
      <c r="U55" s="60" t="str">
        <f t="shared" si="0"/>
        <v>×</v>
      </c>
    </row>
    <row r="56" spans="1:21">
      <c r="A56" s="296">
        <v>28</v>
      </c>
      <c r="B56" s="60" t="str">
        <f t="shared" si="0"/>
        <v>×</v>
      </c>
      <c r="C56" s="60" t="str">
        <f t="shared" si="0"/>
        <v>×</v>
      </c>
      <c r="D56" s="60" t="str">
        <f t="shared" si="0"/>
        <v>×</v>
      </c>
      <c r="E56" s="60" t="str">
        <f t="shared" si="0"/>
        <v>○</v>
      </c>
      <c r="F56" s="60" t="str">
        <f t="shared" si="0"/>
        <v>○</v>
      </c>
      <c r="G56" s="60" t="str">
        <f t="shared" si="0"/>
        <v>○</v>
      </c>
      <c r="H56" s="60" t="str">
        <f t="shared" si="0"/>
        <v>×</v>
      </c>
      <c r="I56" s="60" t="str">
        <f t="shared" si="0"/>
        <v>×</v>
      </c>
      <c r="J56" s="60" t="str">
        <f t="shared" si="0"/>
        <v>×</v>
      </c>
      <c r="K56" s="60" t="str">
        <f t="shared" si="0"/>
        <v>×</v>
      </c>
      <c r="L56" s="60" t="str">
        <f t="shared" si="0"/>
        <v>×</v>
      </c>
      <c r="M56" s="60" t="str">
        <f t="shared" si="0"/>
        <v>○</v>
      </c>
      <c r="N56" s="60" t="str">
        <f t="shared" si="0"/>
        <v>○</v>
      </c>
      <c r="O56" s="60" t="str">
        <f t="shared" si="0"/>
        <v>○</v>
      </c>
      <c r="P56" s="60" t="str">
        <f t="shared" si="0"/>
        <v>○</v>
      </c>
      <c r="Q56" s="60" t="str">
        <f t="shared" si="0"/>
        <v>×</v>
      </c>
      <c r="R56" s="60" t="str">
        <f t="shared" si="0"/>
        <v>○</v>
      </c>
      <c r="S56" s="60" t="str">
        <f t="shared" si="0"/>
        <v>○</v>
      </c>
      <c r="T56" s="60" t="str">
        <f t="shared" si="0"/>
        <v>×</v>
      </c>
      <c r="U56" s="60" t="str">
        <f t="shared" si="0"/>
        <v>×</v>
      </c>
    </row>
    <row r="57" spans="1:21">
      <c r="A57" s="296">
        <v>29</v>
      </c>
      <c r="B57" s="60" t="str">
        <f t="shared" si="0"/>
        <v>×</v>
      </c>
      <c r="C57" s="60" t="str">
        <f t="shared" si="0"/>
        <v>×</v>
      </c>
      <c r="D57" s="60" t="str">
        <f t="shared" si="0"/>
        <v>○</v>
      </c>
      <c r="E57" s="60" t="str">
        <f t="shared" si="0"/>
        <v>○</v>
      </c>
      <c r="F57" s="60" t="str">
        <f t="shared" si="0"/>
        <v>○</v>
      </c>
      <c r="G57" s="60" t="str">
        <f t="shared" si="0"/>
        <v>○</v>
      </c>
      <c r="H57" s="60" t="str">
        <f t="shared" si="0"/>
        <v>○</v>
      </c>
      <c r="I57" s="60" t="str">
        <f t="shared" si="0"/>
        <v>○</v>
      </c>
      <c r="J57" s="60" t="str">
        <f t="shared" si="0"/>
        <v>○</v>
      </c>
      <c r="K57" s="60" t="str">
        <f t="shared" si="0"/>
        <v>×</v>
      </c>
      <c r="L57" s="60" t="str">
        <f t="shared" si="0"/>
        <v>×</v>
      </c>
      <c r="M57" s="60" t="str">
        <f t="shared" si="0"/>
        <v>○</v>
      </c>
      <c r="N57" s="60" t="str">
        <f t="shared" si="0"/>
        <v>○</v>
      </c>
      <c r="O57" s="60" t="str">
        <f t="shared" si="0"/>
        <v>○</v>
      </c>
      <c r="P57" s="60" t="str">
        <f t="shared" si="0"/>
        <v>○</v>
      </c>
      <c r="Q57" s="60" t="str">
        <f t="shared" si="0"/>
        <v>○</v>
      </c>
      <c r="R57" s="60" t="str">
        <f t="shared" si="0"/>
        <v>○</v>
      </c>
      <c r="S57" s="60" t="str">
        <f t="shared" si="0"/>
        <v>○</v>
      </c>
      <c r="T57" s="60" t="str">
        <f t="shared" si="0"/>
        <v>×</v>
      </c>
      <c r="U57" s="60" t="str">
        <f t="shared" si="0"/>
        <v>×</v>
      </c>
    </row>
    <row r="58" spans="1:21">
      <c r="A58" s="296">
        <v>30</v>
      </c>
      <c r="B58" s="60" t="str">
        <f t="shared" si="0"/>
        <v>×</v>
      </c>
      <c r="C58" s="60" t="str">
        <f t="shared" si="0"/>
        <v>○</v>
      </c>
      <c r="D58" s="60" t="str">
        <f t="shared" si="0"/>
        <v>○</v>
      </c>
      <c r="E58" s="60" t="str">
        <f t="shared" si="0"/>
        <v>○</v>
      </c>
      <c r="F58" s="60" t="str">
        <f t="shared" si="0"/>
        <v>○</v>
      </c>
      <c r="G58" s="60" t="str">
        <f t="shared" si="0"/>
        <v>×</v>
      </c>
      <c r="H58" s="60" t="str">
        <f t="shared" si="0"/>
        <v>○</v>
      </c>
      <c r="I58" s="60" t="str">
        <f t="shared" si="0"/>
        <v>○</v>
      </c>
      <c r="J58" s="60" t="str">
        <f t="shared" si="0"/>
        <v>○</v>
      </c>
      <c r="K58" s="60" t="str">
        <f t="shared" si="0"/>
        <v>○</v>
      </c>
      <c r="L58" s="60" t="str">
        <f t="shared" si="0"/>
        <v>○</v>
      </c>
      <c r="M58" s="60" t="str">
        <f t="shared" si="0"/>
        <v>○</v>
      </c>
      <c r="N58" s="60" t="str">
        <f t="shared" si="0"/>
        <v>○</v>
      </c>
      <c r="O58" s="60" t="str">
        <f t="shared" si="0"/>
        <v>○</v>
      </c>
      <c r="P58" s="60" t="str">
        <f t="shared" si="0"/>
        <v>○</v>
      </c>
      <c r="Q58" s="60" t="str">
        <f t="shared" si="0"/>
        <v>○</v>
      </c>
      <c r="R58" s="60" t="str">
        <f t="shared" si="0"/>
        <v>○</v>
      </c>
      <c r="S58" s="60" t="str">
        <f t="shared" si="0"/>
        <v>○</v>
      </c>
      <c r="T58" s="60" t="str">
        <f t="shared" si="0"/>
        <v>×</v>
      </c>
      <c r="U58" s="60" t="str">
        <f t="shared" si="0"/>
        <v>×</v>
      </c>
    </row>
    <row r="59" spans="1:21">
      <c r="A59" s="296" t="s">
        <v>237</v>
      </c>
      <c r="B59" s="60" t="str">
        <f t="shared" si="0"/>
        <v>×</v>
      </c>
      <c r="C59" s="60" t="str">
        <f t="shared" si="0"/>
        <v>○</v>
      </c>
      <c r="D59" s="60" t="str">
        <f t="shared" si="0"/>
        <v>○</v>
      </c>
      <c r="E59" s="60" t="str">
        <f t="shared" si="0"/>
        <v>○</v>
      </c>
      <c r="F59" s="60" t="str">
        <f t="shared" si="0"/>
        <v>○</v>
      </c>
      <c r="G59" s="60" t="str">
        <f t="shared" si="0"/>
        <v>×</v>
      </c>
      <c r="H59" s="60" t="str">
        <f t="shared" si="0"/>
        <v>×</v>
      </c>
      <c r="I59" s="60" t="str">
        <f t="shared" si="0"/>
        <v>○</v>
      </c>
      <c r="J59" s="60" t="str">
        <f t="shared" si="0"/>
        <v>○</v>
      </c>
      <c r="K59" s="60" t="str">
        <f t="shared" si="0"/>
        <v>○</v>
      </c>
      <c r="L59" s="60" t="str">
        <f t="shared" si="0"/>
        <v>○</v>
      </c>
      <c r="M59" s="60" t="str">
        <f t="shared" si="0"/>
        <v>○</v>
      </c>
      <c r="N59" s="60" t="str">
        <f t="shared" si="0"/>
        <v>○</v>
      </c>
      <c r="O59" s="60" t="str">
        <f t="shared" si="0"/>
        <v>○</v>
      </c>
      <c r="P59" s="60" t="str">
        <f t="shared" si="0"/>
        <v>○</v>
      </c>
      <c r="Q59" s="60" t="str">
        <f t="shared" si="0"/>
        <v>○</v>
      </c>
      <c r="R59" s="60" t="str">
        <f t="shared" si="0"/>
        <v>○</v>
      </c>
      <c r="S59" s="60" t="str">
        <f t="shared" si="0"/>
        <v>○</v>
      </c>
      <c r="T59" s="60" t="str">
        <f t="shared" si="0"/>
        <v>×</v>
      </c>
      <c r="U59" s="60" t="str">
        <f t="shared" si="0"/>
        <v>×</v>
      </c>
    </row>
    <row r="60" spans="1:21">
      <c r="A60" s="296">
        <v>2</v>
      </c>
      <c r="B60" s="60" t="str">
        <f t="shared" si="0"/>
        <v>×</v>
      </c>
      <c r="C60" s="60" t="str">
        <f t="shared" si="0"/>
        <v>○</v>
      </c>
      <c r="D60" s="60" t="str">
        <f t="shared" si="0"/>
        <v>○</v>
      </c>
      <c r="E60" s="60" t="str">
        <f t="shared" si="0"/>
        <v>○</v>
      </c>
      <c r="F60" s="60" t="str">
        <f t="shared" si="0"/>
        <v>○</v>
      </c>
      <c r="G60" s="60" t="str">
        <f t="shared" si="0"/>
        <v>○</v>
      </c>
      <c r="H60" s="60" t="str">
        <f t="shared" si="0"/>
        <v>○</v>
      </c>
      <c r="I60" s="60" t="str">
        <f t="shared" si="0"/>
        <v>○</v>
      </c>
      <c r="J60" s="60" t="str">
        <f t="shared" si="0"/>
        <v>○</v>
      </c>
      <c r="K60" s="60" t="str">
        <f t="shared" si="0"/>
        <v>○</v>
      </c>
      <c r="L60" s="60" t="str">
        <f t="shared" si="0"/>
        <v>○</v>
      </c>
      <c r="M60" s="60" t="str">
        <f t="shared" si="0"/>
        <v>○</v>
      </c>
      <c r="N60" s="60" t="str">
        <f t="shared" si="0"/>
        <v>○</v>
      </c>
      <c r="O60" s="60" t="str">
        <f t="shared" si="0"/>
        <v>○</v>
      </c>
      <c r="P60" s="60" t="str">
        <f t="shared" si="0"/>
        <v>○</v>
      </c>
      <c r="Q60" s="60" t="str">
        <f t="shared" si="0"/>
        <v>○</v>
      </c>
      <c r="R60" s="60" t="str">
        <f t="shared" si="0"/>
        <v>○</v>
      </c>
      <c r="S60" s="60" t="str">
        <f t="shared" si="0"/>
        <v>○</v>
      </c>
      <c r="T60" s="60" t="str">
        <f t="shared" si="0"/>
        <v>×</v>
      </c>
      <c r="U60" s="60" t="str">
        <f t="shared" si="0"/>
        <v>○</v>
      </c>
    </row>
    <row r="61" spans="1:21">
      <c r="A61" s="296">
        <v>3</v>
      </c>
      <c r="B61" s="60" t="str">
        <f t="shared" si="0"/>
        <v>○</v>
      </c>
      <c r="C61" s="60" t="str">
        <f t="shared" si="0"/>
        <v>○</v>
      </c>
      <c r="D61" s="60" t="str">
        <f t="shared" si="0"/>
        <v>○</v>
      </c>
      <c r="E61" s="60" t="str">
        <f t="shared" si="0"/>
        <v>○</v>
      </c>
      <c r="F61" s="60" t="str">
        <f t="shared" si="0"/>
        <v>○</v>
      </c>
      <c r="G61" s="60" t="str">
        <f t="shared" si="0"/>
        <v>○</v>
      </c>
      <c r="H61" s="60" t="str">
        <f t="shared" si="0"/>
        <v>○</v>
      </c>
      <c r="I61" s="60" t="str">
        <f t="shared" si="0"/>
        <v>○</v>
      </c>
      <c r="J61" s="60" t="str">
        <f t="shared" si="0"/>
        <v>○</v>
      </c>
      <c r="K61" s="60" t="str">
        <f t="shared" si="0"/>
        <v>○</v>
      </c>
      <c r="L61" s="60" t="str">
        <f t="shared" si="0"/>
        <v>○</v>
      </c>
      <c r="M61" s="60" t="str">
        <f t="shared" si="0"/>
        <v>○</v>
      </c>
      <c r="N61" s="60" t="str">
        <f t="shared" si="0"/>
        <v>○</v>
      </c>
      <c r="O61" s="60" t="str">
        <f t="shared" si="0"/>
        <v>○</v>
      </c>
      <c r="P61" s="60" t="str">
        <f t="shared" si="0"/>
        <v>○</v>
      </c>
      <c r="Q61" s="60" t="str">
        <f t="shared" si="0"/>
        <v>○</v>
      </c>
      <c r="R61" s="60" t="str">
        <f t="shared" si="0"/>
        <v>○</v>
      </c>
      <c r="S61" s="60" t="str">
        <f t="shared" si="0"/>
        <v>○</v>
      </c>
      <c r="T61" s="60" t="str">
        <f t="shared" si="0"/>
        <v>○</v>
      </c>
      <c r="U61" s="60" t="str">
        <f t="shared" si="0"/>
        <v>○</v>
      </c>
    </row>
    <row r="62" spans="1:21">
      <c r="A62" s="296">
        <v>4</v>
      </c>
      <c r="B62" s="60" t="str">
        <f t="shared" si="0"/>
        <v>×</v>
      </c>
      <c r="C62" s="60" t="str">
        <f t="shared" si="0"/>
        <v>○</v>
      </c>
      <c r="D62" s="60" t="str">
        <f t="shared" si="0"/>
        <v>○</v>
      </c>
      <c r="E62" s="60" t="str">
        <f t="shared" si="0"/>
        <v>○</v>
      </c>
      <c r="F62" s="60" t="str">
        <f t="shared" si="0"/>
        <v>○</v>
      </c>
      <c r="G62" s="60" t="str">
        <f t="shared" si="0"/>
        <v>○</v>
      </c>
      <c r="H62" s="60" t="str">
        <f t="shared" si="0"/>
        <v>○</v>
      </c>
      <c r="I62" s="60" t="str">
        <f t="shared" si="0"/>
        <v>○</v>
      </c>
      <c r="J62" s="60" t="str">
        <f t="shared" si="0"/>
        <v>○</v>
      </c>
      <c r="K62" s="60" t="str">
        <f t="shared" si="0"/>
        <v>○</v>
      </c>
      <c r="L62" s="60" t="str">
        <f t="shared" si="0"/>
        <v>○</v>
      </c>
      <c r="M62" s="60" t="str">
        <f t="shared" si="0"/>
        <v>○</v>
      </c>
      <c r="N62" s="60" t="str">
        <f t="shared" si="0"/>
        <v>○</v>
      </c>
      <c r="O62" s="60" t="str">
        <f t="shared" si="0"/>
        <v>○</v>
      </c>
      <c r="P62" s="60" t="str">
        <f t="shared" si="0"/>
        <v>○</v>
      </c>
      <c r="Q62" s="60" t="str">
        <f t="shared" si="0"/>
        <v>○</v>
      </c>
      <c r="R62" s="60" t="str">
        <f t="shared" si="0"/>
        <v>○</v>
      </c>
      <c r="S62" s="60" t="str">
        <f t="shared" si="0"/>
        <v>○</v>
      </c>
      <c r="T62" s="60" t="str">
        <f t="shared" si="0"/>
        <v>×</v>
      </c>
      <c r="U62" s="60" t="str">
        <f t="shared" si="0"/>
        <v>×</v>
      </c>
    </row>
  </sheetData>
  <mergeCells count="20">
    <mergeCell ref="B6:B7"/>
    <mergeCell ref="C6:C7"/>
    <mergeCell ref="D6:D7"/>
    <mergeCell ref="E6:E7"/>
    <mergeCell ref="F6:F7"/>
    <mergeCell ref="G6:G7"/>
    <mergeCell ref="H6:H7"/>
    <mergeCell ref="I6:I7"/>
    <mergeCell ref="J6:J7"/>
    <mergeCell ref="K6:K7"/>
    <mergeCell ref="L6:L7"/>
    <mergeCell ref="M6:M7"/>
    <mergeCell ref="N6:N7"/>
    <mergeCell ref="O6:O7"/>
    <mergeCell ref="P6:P7"/>
    <mergeCell ref="Q6:Q7"/>
    <mergeCell ref="R6:R7"/>
    <mergeCell ref="S6:S7"/>
    <mergeCell ref="T6:T7"/>
    <mergeCell ref="U6:U7"/>
  </mergeCells>
  <phoneticPr fontId="3"/>
  <pageMargins left="0.39370078740157483" right="0" top="1.1811023622047245" bottom="0.19685039370078741" header="0.51181102362204722" footer="0.51181102362204722"/>
  <pageSetup paperSize="9" orientation="portrait" verticalDpi="400" r:id="rId1"/>
  <headerFooter alignWithMargins="0"/>
  <drawing r:id="rId2"/>
  <legacyDrawing r:id="rId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F29"/>
  <sheetViews>
    <sheetView showGridLines="0" view="pageBreakPreview" topLeftCell="A24" zoomScaleSheetLayoutView="100" workbookViewId="0">
      <selection activeCell="A31" sqref="A31:XFD38"/>
    </sheetView>
  </sheetViews>
  <sheetFormatPr defaultColWidth="10" defaultRowHeight="12"/>
  <cols>
    <col min="1" max="1" width="10" style="208"/>
    <col min="2" max="2" width="14.625" style="208" customWidth="1"/>
    <col min="3" max="6" width="19.125" style="208" customWidth="1"/>
    <col min="7" max="11" width="10" style="208"/>
    <col min="12" max="12" width="10.375" style="208" bestFit="1" customWidth="1"/>
    <col min="13" max="16384" width="10" style="208"/>
  </cols>
  <sheetData>
    <row r="1" spans="2:6" ht="10.5" customHeight="1"/>
    <row r="2" spans="2:6" ht="10.5" customHeight="1"/>
    <row r="3" spans="2:6" ht="17.25">
      <c r="B3" s="444" t="s">
        <v>9</v>
      </c>
      <c r="C3" s="444"/>
      <c r="D3" s="444"/>
      <c r="E3" s="444"/>
      <c r="F3" s="444"/>
    </row>
    <row r="4" spans="2:6">
      <c r="B4" s="320" t="s">
        <v>256</v>
      </c>
      <c r="C4" s="320"/>
      <c r="D4" s="320"/>
      <c r="E4" s="320"/>
      <c r="F4" s="334" t="s">
        <v>187</v>
      </c>
    </row>
    <row r="5" spans="2:6" ht="18" customHeight="1">
      <c r="B5" s="321" t="s">
        <v>257</v>
      </c>
      <c r="C5" s="445" t="s">
        <v>258</v>
      </c>
      <c r="D5" s="447" t="s">
        <v>260</v>
      </c>
      <c r="E5" s="447" t="s">
        <v>261</v>
      </c>
      <c r="F5" s="448" t="s">
        <v>129</v>
      </c>
    </row>
    <row r="6" spans="2:6" ht="18" customHeight="1">
      <c r="B6" s="322" t="s">
        <v>33</v>
      </c>
      <c r="C6" s="446"/>
      <c r="D6" s="447"/>
      <c r="E6" s="447"/>
      <c r="F6" s="449"/>
    </row>
    <row r="7" spans="2:6" ht="18" hidden="1" customHeight="1">
      <c r="B7" s="323" t="s">
        <v>49</v>
      </c>
      <c r="C7" s="327">
        <v>2149</v>
      </c>
      <c r="D7" s="333">
        <f t="shared" ref="D7:D16" si="0">C7*E7</f>
        <v>10745000</v>
      </c>
      <c r="E7" s="333">
        <v>5000</v>
      </c>
      <c r="F7" s="335" t="s">
        <v>262</v>
      </c>
    </row>
    <row r="8" spans="2:6" ht="18" hidden="1" customHeight="1">
      <c r="B8" s="324" t="s">
        <v>101</v>
      </c>
      <c r="C8" s="328">
        <v>2258</v>
      </c>
      <c r="D8" s="330">
        <f t="shared" si="0"/>
        <v>11290000</v>
      </c>
      <c r="E8" s="330">
        <v>5000</v>
      </c>
      <c r="F8" s="336" t="s">
        <v>262</v>
      </c>
    </row>
    <row r="9" spans="2:6" ht="18" hidden="1" customHeight="1">
      <c r="B9" s="324" t="s">
        <v>102</v>
      </c>
      <c r="C9" s="328">
        <v>2289</v>
      </c>
      <c r="D9" s="330">
        <f t="shared" si="0"/>
        <v>11445000</v>
      </c>
      <c r="E9" s="330">
        <v>5000</v>
      </c>
      <c r="F9" s="336" t="s">
        <v>262</v>
      </c>
    </row>
    <row r="10" spans="2:6" ht="18" hidden="1" customHeight="1">
      <c r="B10" s="324">
        <v>7</v>
      </c>
      <c r="C10" s="328">
        <v>2352</v>
      </c>
      <c r="D10" s="330">
        <f t="shared" si="0"/>
        <v>11760000</v>
      </c>
      <c r="E10" s="330">
        <v>5000</v>
      </c>
      <c r="F10" s="336" t="s">
        <v>262</v>
      </c>
    </row>
    <row r="11" spans="2:6" ht="18" hidden="1" customHeight="1">
      <c r="B11" s="324">
        <v>8</v>
      </c>
      <c r="C11" s="328">
        <v>2430</v>
      </c>
      <c r="D11" s="330">
        <f t="shared" si="0"/>
        <v>12150000</v>
      </c>
      <c r="E11" s="330">
        <v>5000</v>
      </c>
      <c r="F11" s="336" t="s">
        <v>262</v>
      </c>
    </row>
    <row r="12" spans="2:6" ht="18" hidden="1" customHeight="1">
      <c r="B12" s="324">
        <v>9</v>
      </c>
      <c r="C12" s="328">
        <v>2498</v>
      </c>
      <c r="D12" s="330">
        <f t="shared" si="0"/>
        <v>12490000</v>
      </c>
      <c r="E12" s="330">
        <v>5000</v>
      </c>
      <c r="F12" s="336" t="s">
        <v>262</v>
      </c>
    </row>
    <row r="13" spans="2:6" ht="18" hidden="1" customHeight="1">
      <c r="B13" s="325" t="s">
        <v>8</v>
      </c>
      <c r="C13" s="328">
        <v>2621</v>
      </c>
      <c r="D13" s="330">
        <f t="shared" si="0"/>
        <v>13105000</v>
      </c>
      <c r="E13" s="330">
        <v>5000</v>
      </c>
      <c r="F13" s="336" t="s">
        <v>262</v>
      </c>
    </row>
    <row r="14" spans="2:6" ht="18" hidden="1" customHeight="1">
      <c r="B14" s="325" t="s">
        <v>27</v>
      </c>
      <c r="C14" s="328">
        <v>2720</v>
      </c>
      <c r="D14" s="330">
        <f t="shared" si="0"/>
        <v>13600000</v>
      </c>
      <c r="E14" s="330">
        <v>5000</v>
      </c>
      <c r="F14" s="336" t="s">
        <v>262</v>
      </c>
    </row>
    <row r="15" spans="2:6" ht="18" hidden="1" customHeight="1">
      <c r="B15" s="323" t="s">
        <v>64</v>
      </c>
      <c r="C15" s="327">
        <v>2854</v>
      </c>
      <c r="D15" s="333">
        <f t="shared" si="0"/>
        <v>14270000</v>
      </c>
      <c r="E15" s="333">
        <v>5000</v>
      </c>
      <c r="F15" s="335" t="s">
        <v>262</v>
      </c>
    </row>
    <row r="16" spans="2:6" ht="18" hidden="1" customHeight="1">
      <c r="B16" s="324">
        <v>13</v>
      </c>
      <c r="C16" s="328">
        <v>3060</v>
      </c>
      <c r="D16" s="330">
        <f t="shared" si="0"/>
        <v>15300000</v>
      </c>
      <c r="E16" s="330">
        <v>5000</v>
      </c>
      <c r="F16" s="336" t="s">
        <v>262</v>
      </c>
    </row>
    <row r="17" spans="2:6" ht="18" hidden="1" customHeight="1">
      <c r="B17" s="324">
        <v>14</v>
      </c>
      <c r="C17" s="328">
        <v>3229</v>
      </c>
      <c r="D17" s="330">
        <v>16145000</v>
      </c>
      <c r="E17" s="330">
        <v>5000</v>
      </c>
      <c r="F17" s="336" t="s">
        <v>262</v>
      </c>
    </row>
    <row r="18" spans="2:6" ht="18" customHeight="1">
      <c r="B18" s="324" t="s">
        <v>68</v>
      </c>
      <c r="C18" s="328">
        <v>3549</v>
      </c>
      <c r="D18" s="330">
        <v>17745000</v>
      </c>
      <c r="E18" s="330">
        <v>5000</v>
      </c>
      <c r="F18" s="336" t="s">
        <v>263</v>
      </c>
    </row>
    <row r="19" spans="2:6" ht="18" customHeight="1">
      <c r="B19" s="324">
        <v>26</v>
      </c>
      <c r="C19" s="328">
        <v>3646</v>
      </c>
      <c r="D19" s="330">
        <v>18230000</v>
      </c>
      <c r="E19" s="330">
        <v>5000</v>
      </c>
      <c r="F19" s="336" t="s">
        <v>263</v>
      </c>
    </row>
    <row r="20" spans="2:6" ht="18" customHeight="1">
      <c r="B20" s="324">
        <v>27</v>
      </c>
      <c r="C20" s="328">
        <v>4002</v>
      </c>
      <c r="D20" s="330">
        <v>20010000</v>
      </c>
      <c r="E20" s="330">
        <v>5000</v>
      </c>
      <c r="F20" s="336" t="s">
        <v>263</v>
      </c>
    </row>
    <row r="21" spans="2:6" ht="18" customHeight="1">
      <c r="B21" s="324">
        <v>28</v>
      </c>
      <c r="C21" s="329">
        <v>4096</v>
      </c>
      <c r="D21" s="331">
        <v>20480000</v>
      </c>
      <c r="E21" s="330">
        <v>5000</v>
      </c>
      <c r="F21" s="336" t="s">
        <v>263</v>
      </c>
    </row>
    <row r="22" spans="2:6" ht="18" customHeight="1">
      <c r="B22" s="324">
        <v>29</v>
      </c>
      <c r="C22" s="328">
        <v>4285</v>
      </c>
      <c r="D22" s="330">
        <v>21425000</v>
      </c>
      <c r="E22" s="330">
        <v>5000</v>
      </c>
      <c r="F22" s="336" t="s">
        <v>263</v>
      </c>
    </row>
    <row r="23" spans="2:6" ht="18" customHeight="1">
      <c r="B23" s="324">
        <v>30</v>
      </c>
      <c r="C23" s="330">
        <v>4405</v>
      </c>
      <c r="D23" s="330">
        <v>22025000</v>
      </c>
      <c r="E23" s="330">
        <v>5000</v>
      </c>
      <c r="F23" s="336" t="s">
        <v>263</v>
      </c>
    </row>
    <row r="24" spans="2:6" ht="18" customHeight="1">
      <c r="B24" s="324" t="s">
        <v>237</v>
      </c>
      <c r="C24" s="330">
        <v>4518</v>
      </c>
      <c r="D24" s="330">
        <v>22590000</v>
      </c>
      <c r="E24" s="330">
        <v>5000</v>
      </c>
      <c r="F24" s="336" t="s">
        <v>263</v>
      </c>
    </row>
    <row r="25" spans="2:6" ht="18" customHeight="1">
      <c r="B25" s="324">
        <v>2</v>
      </c>
      <c r="C25" s="330">
        <v>4483</v>
      </c>
      <c r="D25" s="330">
        <v>22415000</v>
      </c>
      <c r="E25" s="330">
        <v>5000</v>
      </c>
      <c r="F25" s="336" t="s">
        <v>263</v>
      </c>
    </row>
    <row r="26" spans="2:6" ht="18" customHeight="1">
      <c r="B26" s="324">
        <v>3</v>
      </c>
      <c r="C26" s="331">
        <v>4448</v>
      </c>
      <c r="D26" s="331">
        <v>22240000</v>
      </c>
      <c r="E26" s="330">
        <v>5000</v>
      </c>
      <c r="F26" s="336" t="s">
        <v>263</v>
      </c>
    </row>
    <row r="27" spans="2:6" ht="18" customHeight="1">
      <c r="B27" s="326">
        <v>4</v>
      </c>
      <c r="C27" s="332">
        <v>4508</v>
      </c>
      <c r="D27" s="332">
        <v>22540000</v>
      </c>
      <c r="E27" s="332">
        <v>5000</v>
      </c>
      <c r="F27" s="337" t="s">
        <v>263</v>
      </c>
    </row>
    <row r="28" spans="2:6">
      <c r="B28" s="320" t="s">
        <v>265</v>
      </c>
      <c r="C28" s="320"/>
      <c r="D28" s="320"/>
      <c r="E28" s="320"/>
      <c r="F28" s="334" t="s">
        <v>244</v>
      </c>
    </row>
    <row r="29" spans="2:6">
      <c r="B29" s="320" t="s">
        <v>266</v>
      </c>
      <c r="C29" s="320"/>
      <c r="D29" s="320"/>
      <c r="E29" s="320"/>
      <c r="F29" s="320"/>
    </row>
  </sheetData>
  <mergeCells count="5">
    <mergeCell ref="B3:F3"/>
    <mergeCell ref="C5:C6"/>
    <mergeCell ref="D5:D6"/>
    <mergeCell ref="E5:E6"/>
    <mergeCell ref="F5:F6"/>
  </mergeCells>
  <phoneticPr fontId="3"/>
  <pageMargins left="0.39370078740157483" right="0" top="0.19685039370078741" bottom="0.19685039370078741" header="0.51181102362204722" footer="0.51181102362204722"/>
  <pageSetup paperSize="9" scale="92" orientation="portrait" verticalDpi="400" r:id="rId1"/>
  <headerFooter alignWithMargins="0"/>
  <drawing r:id="rId2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S35"/>
  <sheetViews>
    <sheetView view="pageBreakPreview" topLeftCell="A28" zoomScaleSheetLayoutView="100" workbookViewId="0">
      <selection activeCell="A34" sqref="A34:XFD57"/>
    </sheetView>
  </sheetViews>
  <sheetFormatPr defaultRowHeight="12"/>
  <cols>
    <col min="1" max="1" width="18" style="60" bestFit="1" customWidth="1"/>
    <col min="2" max="9" width="8.125" style="60" hidden="1" customWidth="1"/>
    <col min="10" max="13" width="8.125" style="60" customWidth="1"/>
    <col min="14" max="14" width="8.625" style="60" bestFit="1" customWidth="1"/>
    <col min="15" max="18" width="8.125" style="60" customWidth="1"/>
    <col min="19" max="19" width="8.625" style="60" bestFit="1" customWidth="1"/>
    <col min="20" max="20" width="9" style="60" customWidth="1"/>
    <col min="21" max="16384" width="9" style="60"/>
  </cols>
  <sheetData>
    <row r="1" spans="1:19" ht="2.25" customHeight="1"/>
    <row r="2" spans="1:19" ht="21" customHeight="1">
      <c r="A2" s="183" t="s">
        <v>268</v>
      </c>
    </row>
    <row r="3" spans="1:19" ht="18" customHeight="1"/>
    <row r="4" spans="1:19" ht="21" customHeight="1">
      <c r="A4" s="450" t="s">
        <v>91</v>
      </c>
      <c r="B4" s="450"/>
      <c r="C4" s="450"/>
      <c r="D4" s="450"/>
      <c r="E4" s="450"/>
      <c r="F4" s="450"/>
      <c r="G4" s="450"/>
      <c r="H4" s="450"/>
      <c r="I4" s="450"/>
      <c r="J4" s="450"/>
      <c r="K4" s="450"/>
      <c r="L4" s="450"/>
      <c r="M4" s="450"/>
      <c r="N4" s="450"/>
      <c r="O4" s="338"/>
      <c r="P4" s="338"/>
      <c r="Q4" s="338"/>
      <c r="R4" s="338"/>
      <c r="S4" s="338"/>
    </row>
    <row r="5" spans="1:19" ht="21" customHeight="1">
      <c r="A5" s="62"/>
      <c r="B5" s="72"/>
      <c r="C5" s="72"/>
      <c r="D5" s="72"/>
      <c r="E5" s="72"/>
      <c r="F5" s="72"/>
      <c r="G5" s="72"/>
      <c r="H5" s="72"/>
      <c r="I5" s="72"/>
      <c r="J5" s="72"/>
      <c r="K5" s="72"/>
      <c r="L5" s="72"/>
      <c r="M5" s="72"/>
      <c r="O5" s="72"/>
      <c r="P5" s="72"/>
      <c r="Q5" s="72"/>
      <c r="R5" s="72"/>
    </row>
    <row r="6" spans="1:19" ht="21" customHeight="1">
      <c r="H6" s="258"/>
      <c r="I6" s="258"/>
      <c r="M6" s="258"/>
      <c r="N6" s="258"/>
      <c r="R6" s="258"/>
      <c r="S6" s="258" t="s">
        <v>270</v>
      </c>
    </row>
    <row r="7" spans="1:19" s="140" customFormat="1" ht="24" customHeight="1">
      <c r="A7" s="78" t="s">
        <v>271</v>
      </c>
      <c r="B7" s="78" t="s">
        <v>272</v>
      </c>
      <c r="C7" s="78">
        <v>8</v>
      </c>
      <c r="D7" s="78" t="s">
        <v>62</v>
      </c>
      <c r="E7" s="82" t="s">
        <v>8</v>
      </c>
      <c r="F7" s="78" t="s">
        <v>27</v>
      </c>
      <c r="G7" s="78" t="s">
        <v>64</v>
      </c>
      <c r="H7" s="78">
        <v>13</v>
      </c>
      <c r="I7" s="78">
        <v>14</v>
      </c>
      <c r="J7" s="96">
        <v>25</v>
      </c>
      <c r="K7" s="96">
        <v>26</v>
      </c>
      <c r="L7" s="96">
        <v>27</v>
      </c>
      <c r="M7" s="96">
        <v>28</v>
      </c>
      <c r="N7" s="78">
        <v>29</v>
      </c>
      <c r="O7" s="80">
        <v>30</v>
      </c>
      <c r="P7" s="168" t="s">
        <v>237</v>
      </c>
      <c r="Q7" s="78">
        <v>2</v>
      </c>
      <c r="R7" s="78">
        <v>3</v>
      </c>
      <c r="S7" s="78">
        <v>4</v>
      </c>
    </row>
    <row r="8" spans="1:19" ht="24" customHeight="1">
      <c r="A8" s="204" t="s">
        <v>273</v>
      </c>
      <c r="B8" s="107">
        <v>196</v>
      </c>
      <c r="C8" s="107">
        <v>217</v>
      </c>
      <c r="D8" s="107">
        <v>220</v>
      </c>
      <c r="E8" s="107">
        <v>226</v>
      </c>
      <c r="F8" s="107">
        <v>224</v>
      </c>
      <c r="G8" s="107">
        <v>229</v>
      </c>
      <c r="H8" s="107">
        <v>229</v>
      </c>
      <c r="I8" s="107">
        <v>225</v>
      </c>
      <c r="J8" s="108">
        <v>230</v>
      </c>
      <c r="K8" s="108">
        <v>236</v>
      </c>
      <c r="L8" s="108">
        <v>236</v>
      </c>
      <c r="M8" s="108">
        <v>242</v>
      </c>
      <c r="N8" s="349">
        <v>251</v>
      </c>
      <c r="O8" s="351">
        <v>215</v>
      </c>
      <c r="P8" s="351">
        <v>215</v>
      </c>
      <c r="Q8" s="351">
        <v>255</v>
      </c>
      <c r="R8" s="351">
        <v>271</v>
      </c>
      <c r="S8" s="354">
        <v>252</v>
      </c>
    </row>
    <row r="9" spans="1:19" ht="24" customHeight="1">
      <c r="A9" s="339" t="s">
        <v>115</v>
      </c>
      <c r="B9" s="108">
        <v>23</v>
      </c>
      <c r="C9" s="108">
        <v>22</v>
      </c>
      <c r="D9" s="108">
        <v>19</v>
      </c>
      <c r="E9" s="108">
        <v>17</v>
      </c>
      <c r="F9" s="108">
        <v>22</v>
      </c>
      <c r="G9" s="108">
        <v>24</v>
      </c>
      <c r="H9" s="108">
        <v>17</v>
      </c>
      <c r="I9" s="108">
        <v>18</v>
      </c>
      <c r="J9" s="108" t="s">
        <v>100</v>
      </c>
      <c r="K9" s="108">
        <v>8</v>
      </c>
      <c r="L9" s="108">
        <v>9</v>
      </c>
      <c r="M9" s="108">
        <v>12</v>
      </c>
      <c r="N9" s="349">
        <v>16</v>
      </c>
      <c r="O9" s="352">
        <v>17</v>
      </c>
      <c r="P9" s="351">
        <v>20</v>
      </c>
      <c r="Q9" s="351">
        <v>22</v>
      </c>
      <c r="R9" s="351">
        <v>22</v>
      </c>
      <c r="S9" s="354">
        <v>23</v>
      </c>
    </row>
    <row r="10" spans="1:19" ht="24" customHeight="1">
      <c r="A10" s="339" t="s">
        <v>274</v>
      </c>
      <c r="B10" s="108">
        <v>272</v>
      </c>
      <c r="C10" s="108">
        <v>291</v>
      </c>
      <c r="D10" s="108">
        <v>299</v>
      </c>
      <c r="E10" s="108">
        <v>313</v>
      </c>
      <c r="F10" s="108">
        <v>308</v>
      </c>
      <c r="G10" s="108">
        <v>257</v>
      </c>
      <c r="H10" s="108">
        <v>235</v>
      </c>
      <c r="I10" s="108">
        <v>248</v>
      </c>
      <c r="J10" s="108">
        <v>430</v>
      </c>
      <c r="K10" s="108">
        <v>217</v>
      </c>
      <c r="L10" s="108">
        <v>246</v>
      </c>
      <c r="M10" s="108">
        <v>216</v>
      </c>
      <c r="N10" s="349">
        <v>216</v>
      </c>
      <c r="O10" s="351">
        <v>216</v>
      </c>
      <c r="P10" s="351">
        <v>208</v>
      </c>
      <c r="Q10" s="351">
        <v>193</v>
      </c>
      <c r="R10" s="351">
        <v>184</v>
      </c>
      <c r="S10" s="354">
        <v>175</v>
      </c>
    </row>
    <row r="11" spans="1:19" ht="24" customHeight="1">
      <c r="A11" s="339" t="s">
        <v>275</v>
      </c>
      <c r="B11" s="108">
        <v>125</v>
      </c>
      <c r="C11" s="108">
        <v>126</v>
      </c>
      <c r="D11" s="108">
        <v>128</v>
      </c>
      <c r="E11" s="108">
        <v>133</v>
      </c>
      <c r="F11" s="108">
        <v>138</v>
      </c>
      <c r="G11" s="108">
        <v>139</v>
      </c>
      <c r="H11" s="108">
        <v>146</v>
      </c>
      <c r="I11" s="108">
        <v>140</v>
      </c>
      <c r="J11" s="108">
        <v>142</v>
      </c>
      <c r="K11" s="108">
        <v>148</v>
      </c>
      <c r="L11" s="108">
        <v>148</v>
      </c>
      <c r="M11" s="108">
        <v>159</v>
      </c>
      <c r="N11" s="349">
        <v>158</v>
      </c>
      <c r="O11" s="351">
        <v>162</v>
      </c>
      <c r="P11" s="351">
        <v>165</v>
      </c>
      <c r="Q11" s="351">
        <v>164</v>
      </c>
      <c r="R11" s="351">
        <v>163</v>
      </c>
      <c r="S11" s="354">
        <v>157</v>
      </c>
    </row>
    <row r="12" spans="1:19" ht="24" customHeight="1">
      <c r="A12" s="339" t="s">
        <v>276</v>
      </c>
      <c r="B12" s="108" t="s">
        <v>100</v>
      </c>
      <c r="C12" s="108" t="s">
        <v>100</v>
      </c>
      <c r="D12" s="108" t="s">
        <v>100</v>
      </c>
      <c r="E12" s="108" t="s">
        <v>100</v>
      </c>
      <c r="F12" s="108">
        <v>8</v>
      </c>
      <c r="G12" s="108">
        <v>22</v>
      </c>
      <c r="H12" s="108">
        <v>17</v>
      </c>
      <c r="I12" s="108">
        <v>18</v>
      </c>
      <c r="J12" s="108">
        <v>14</v>
      </c>
      <c r="K12" s="108">
        <v>15</v>
      </c>
      <c r="L12" s="108">
        <v>15</v>
      </c>
      <c r="M12" s="108">
        <v>16</v>
      </c>
      <c r="N12" s="349">
        <v>12</v>
      </c>
      <c r="O12" s="351">
        <v>12</v>
      </c>
      <c r="P12" s="351">
        <v>12</v>
      </c>
      <c r="Q12" s="351">
        <v>15</v>
      </c>
      <c r="R12" s="351">
        <v>11</v>
      </c>
      <c r="S12" s="355" t="s">
        <v>100</v>
      </c>
    </row>
    <row r="13" spans="1:19" ht="24" customHeight="1">
      <c r="A13" s="339" t="s">
        <v>277</v>
      </c>
      <c r="B13" s="108">
        <v>230</v>
      </c>
      <c r="C13" s="108">
        <v>393</v>
      </c>
      <c r="D13" s="108">
        <v>402</v>
      </c>
      <c r="E13" s="108">
        <v>425</v>
      </c>
      <c r="F13" s="108">
        <v>425</v>
      </c>
      <c r="G13" s="108">
        <v>440</v>
      </c>
      <c r="H13" s="108">
        <v>445</v>
      </c>
      <c r="I13" s="108">
        <v>453</v>
      </c>
      <c r="J13" s="108">
        <v>398</v>
      </c>
      <c r="K13" s="108">
        <v>383</v>
      </c>
      <c r="L13" s="108">
        <v>383</v>
      </c>
      <c r="M13" s="108">
        <v>381</v>
      </c>
      <c r="N13" s="349">
        <v>377</v>
      </c>
      <c r="O13" s="351">
        <v>350</v>
      </c>
      <c r="P13" s="351">
        <v>342</v>
      </c>
      <c r="Q13" s="351">
        <v>318</v>
      </c>
      <c r="R13" s="351">
        <v>317</v>
      </c>
      <c r="S13" s="354">
        <v>309</v>
      </c>
    </row>
    <row r="14" spans="1:19" ht="24" customHeight="1">
      <c r="A14" s="339" t="s">
        <v>278</v>
      </c>
      <c r="B14" s="108">
        <v>69</v>
      </c>
      <c r="C14" s="108">
        <v>65</v>
      </c>
      <c r="D14" s="108">
        <v>83</v>
      </c>
      <c r="E14" s="108">
        <v>74</v>
      </c>
      <c r="F14" s="108">
        <v>74</v>
      </c>
      <c r="G14" s="108">
        <v>136</v>
      </c>
      <c r="H14" s="108">
        <v>150</v>
      </c>
      <c r="I14" s="108">
        <v>154</v>
      </c>
      <c r="J14" s="108">
        <v>142</v>
      </c>
      <c r="K14" s="108">
        <v>142</v>
      </c>
      <c r="L14" s="108">
        <v>142</v>
      </c>
      <c r="M14" s="108">
        <v>182</v>
      </c>
      <c r="N14" s="349">
        <v>192</v>
      </c>
      <c r="O14" s="351">
        <v>189</v>
      </c>
      <c r="P14" s="351">
        <v>191</v>
      </c>
      <c r="Q14" s="351">
        <v>176</v>
      </c>
      <c r="R14" s="351">
        <v>95</v>
      </c>
      <c r="S14" s="354">
        <v>90</v>
      </c>
    </row>
    <row r="15" spans="1:19" ht="24" customHeight="1">
      <c r="A15" s="339" t="s">
        <v>178</v>
      </c>
      <c r="B15" s="108">
        <v>167</v>
      </c>
      <c r="C15" s="108">
        <v>221</v>
      </c>
      <c r="D15" s="108">
        <v>245</v>
      </c>
      <c r="E15" s="108">
        <v>255</v>
      </c>
      <c r="F15" s="108">
        <v>257</v>
      </c>
      <c r="G15" s="108">
        <v>279</v>
      </c>
      <c r="H15" s="108">
        <v>296</v>
      </c>
      <c r="I15" s="108">
        <v>295</v>
      </c>
      <c r="J15" s="108">
        <v>352</v>
      </c>
      <c r="K15" s="108">
        <v>375</v>
      </c>
      <c r="L15" s="108">
        <v>375</v>
      </c>
      <c r="M15" s="108">
        <v>354</v>
      </c>
      <c r="N15" s="349">
        <v>387</v>
      </c>
      <c r="O15" s="351">
        <v>205</v>
      </c>
      <c r="P15" s="351">
        <v>384</v>
      </c>
      <c r="Q15" s="351">
        <v>291</v>
      </c>
      <c r="R15" s="351">
        <v>301</v>
      </c>
      <c r="S15" s="354">
        <v>301</v>
      </c>
    </row>
    <row r="16" spans="1:19" ht="24" customHeight="1">
      <c r="A16" s="339" t="s">
        <v>279</v>
      </c>
      <c r="B16" s="108">
        <v>220</v>
      </c>
      <c r="C16" s="108">
        <v>226</v>
      </c>
      <c r="D16" s="108">
        <v>237</v>
      </c>
      <c r="E16" s="108">
        <v>235</v>
      </c>
      <c r="F16" s="108">
        <v>238</v>
      </c>
      <c r="G16" s="108">
        <v>229</v>
      </c>
      <c r="H16" s="108">
        <v>237</v>
      </c>
      <c r="I16" s="108">
        <v>230</v>
      </c>
      <c r="J16" s="108">
        <v>220</v>
      </c>
      <c r="K16" s="108">
        <v>284</v>
      </c>
      <c r="L16" s="108">
        <v>284</v>
      </c>
      <c r="M16" s="108">
        <v>285</v>
      </c>
      <c r="N16" s="349">
        <v>280</v>
      </c>
      <c r="O16" s="351">
        <v>271</v>
      </c>
      <c r="P16" s="351">
        <v>278</v>
      </c>
      <c r="Q16" s="351">
        <v>256</v>
      </c>
      <c r="R16" s="351">
        <v>252</v>
      </c>
      <c r="S16" s="354">
        <v>253</v>
      </c>
    </row>
    <row r="17" spans="1:19" ht="24" customHeight="1">
      <c r="A17" s="339" t="s">
        <v>280</v>
      </c>
      <c r="B17" s="108">
        <v>75</v>
      </c>
      <c r="C17" s="108">
        <v>75</v>
      </c>
      <c r="D17" s="108">
        <v>75</v>
      </c>
      <c r="E17" s="108">
        <v>75</v>
      </c>
      <c r="F17" s="108">
        <v>75</v>
      </c>
      <c r="G17" s="108">
        <v>75</v>
      </c>
      <c r="H17" s="108">
        <v>75</v>
      </c>
      <c r="I17" s="108">
        <v>102</v>
      </c>
      <c r="J17" s="108">
        <v>75</v>
      </c>
      <c r="K17" s="108">
        <v>75</v>
      </c>
      <c r="L17" s="108">
        <v>78</v>
      </c>
      <c r="M17" s="108">
        <v>103</v>
      </c>
      <c r="N17" s="349">
        <v>110</v>
      </c>
      <c r="O17" s="351">
        <v>110</v>
      </c>
      <c r="P17" s="351">
        <v>134</v>
      </c>
      <c r="Q17" s="351">
        <v>119</v>
      </c>
      <c r="R17" s="351">
        <v>123</v>
      </c>
      <c r="S17" s="354">
        <v>104</v>
      </c>
    </row>
    <row r="18" spans="1:19" ht="24" customHeight="1">
      <c r="A18" s="339" t="s">
        <v>35</v>
      </c>
      <c r="B18" s="108">
        <v>136</v>
      </c>
      <c r="C18" s="108">
        <v>188</v>
      </c>
      <c r="D18" s="108">
        <v>213</v>
      </c>
      <c r="E18" s="108">
        <v>229</v>
      </c>
      <c r="F18" s="108">
        <v>246</v>
      </c>
      <c r="G18" s="108">
        <v>255</v>
      </c>
      <c r="H18" s="108">
        <v>270</v>
      </c>
      <c r="I18" s="108">
        <v>274</v>
      </c>
      <c r="J18" s="108">
        <v>184</v>
      </c>
      <c r="K18" s="108">
        <v>184</v>
      </c>
      <c r="L18" s="108">
        <v>184</v>
      </c>
      <c r="M18" s="108">
        <v>341</v>
      </c>
      <c r="N18" s="349">
        <v>330</v>
      </c>
      <c r="O18" s="351">
        <v>340</v>
      </c>
      <c r="P18" s="351">
        <v>341</v>
      </c>
      <c r="Q18" s="351">
        <v>306</v>
      </c>
      <c r="R18" s="351">
        <v>351</v>
      </c>
      <c r="S18" s="354">
        <v>343</v>
      </c>
    </row>
    <row r="19" spans="1:19" ht="24" customHeight="1">
      <c r="A19" s="339" t="s">
        <v>74</v>
      </c>
      <c r="B19" s="108">
        <v>107</v>
      </c>
      <c r="C19" s="108">
        <v>109</v>
      </c>
      <c r="D19" s="108">
        <v>108</v>
      </c>
      <c r="E19" s="108">
        <v>101</v>
      </c>
      <c r="F19" s="108">
        <v>107</v>
      </c>
      <c r="G19" s="108">
        <v>114</v>
      </c>
      <c r="H19" s="108">
        <v>105</v>
      </c>
      <c r="I19" s="108">
        <v>121</v>
      </c>
      <c r="J19" s="108">
        <v>160</v>
      </c>
      <c r="K19" s="108">
        <v>144</v>
      </c>
      <c r="L19" s="108">
        <v>144</v>
      </c>
      <c r="M19" s="108">
        <v>146</v>
      </c>
      <c r="N19" s="349">
        <v>200</v>
      </c>
      <c r="O19" s="351">
        <v>200</v>
      </c>
      <c r="P19" s="351">
        <v>200</v>
      </c>
      <c r="Q19" s="351">
        <v>200</v>
      </c>
      <c r="R19" s="351">
        <v>243</v>
      </c>
      <c r="S19" s="354">
        <v>235</v>
      </c>
    </row>
    <row r="20" spans="1:19" ht="24" customHeight="1">
      <c r="A20" s="339" t="s">
        <v>221</v>
      </c>
      <c r="B20" s="108">
        <v>173</v>
      </c>
      <c r="C20" s="108">
        <v>180</v>
      </c>
      <c r="D20" s="108">
        <v>181</v>
      </c>
      <c r="E20" s="108">
        <v>181</v>
      </c>
      <c r="F20" s="108">
        <v>185</v>
      </c>
      <c r="G20" s="108">
        <v>183</v>
      </c>
      <c r="H20" s="108">
        <v>150</v>
      </c>
      <c r="I20" s="108">
        <v>152</v>
      </c>
      <c r="J20" s="108">
        <v>165</v>
      </c>
      <c r="K20" s="108">
        <v>219</v>
      </c>
      <c r="L20" s="108">
        <v>219</v>
      </c>
      <c r="M20" s="108">
        <v>197</v>
      </c>
      <c r="N20" s="349">
        <v>212</v>
      </c>
      <c r="O20" s="351">
        <v>200</v>
      </c>
      <c r="P20" s="351">
        <v>207</v>
      </c>
      <c r="Q20" s="351">
        <v>214</v>
      </c>
      <c r="R20" s="351">
        <v>214</v>
      </c>
      <c r="S20" s="354">
        <v>217</v>
      </c>
    </row>
    <row r="21" spans="1:19" ht="24" customHeight="1">
      <c r="A21" s="339" t="s">
        <v>84</v>
      </c>
      <c r="B21" s="108">
        <v>238</v>
      </c>
      <c r="C21" s="108">
        <v>379</v>
      </c>
      <c r="D21" s="108">
        <v>365</v>
      </c>
      <c r="E21" s="108">
        <v>406</v>
      </c>
      <c r="F21" s="108">
        <v>411</v>
      </c>
      <c r="G21" s="108">
        <v>407</v>
      </c>
      <c r="H21" s="108">
        <v>407</v>
      </c>
      <c r="I21" s="108">
        <v>258</v>
      </c>
      <c r="J21" s="108">
        <v>421</v>
      </c>
      <c r="K21" s="108">
        <v>445</v>
      </c>
      <c r="L21" s="108">
        <v>445</v>
      </c>
      <c r="M21" s="108">
        <v>465</v>
      </c>
      <c r="N21" s="349">
        <v>467</v>
      </c>
      <c r="O21" s="351">
        <v>467</v>
      </c>
      <c r="P21" s="351">
        <v>462</v>
      </c>
      <c r="Q21" s="351">
        <v>473</v>
      </c>
      <c r="R21" s="351">
        <v>482</v>
      </c>
      <c r="S21" s="354">
        <v>465</v>
      </c>
    </row>
    <row r="22" spans="1:19" ht="24" customHeight="1">
      <c r="A22" s="339" t="s">
        <v>281</v>
      </c>
      <c r="B22" s="108">
        <v>76</v>
      </c>
      <c r="C22" s="108">
        <v>110</v>
      </c>
      <c r="D22" s="108">
        <v>112</v>
      </c>
      <c r="E22" s="108">
        <v>114</v>
      </c>
      <c r="F22" s="108">
        <v>117</v>
      </c>
      <c r="G22" s="108">
        <v>119</v>
      </c>
      <c r="H22" s="108">
        <v>122</v>
      </c>
      <c r="I22" s="108">
        <v>116</v>
      </c>
      <c r="J22" s="108">
        <v>180</v>
      </c>
      <c r="K22" s="108">
        <v>136</v>
      </c>
      <c r="L22" s="108">
        <v>192</v>
      </c>
      <c r="M22" s="108">
        <v>201</v>
      </c>
      <c r="N22" s="349">
        <v>207</v>
      </c>
      <c r="O22" s="351">
        <v>220</v>
      </c>
      <c r="P22" s="351">
        <v>227</v>
      </c>
      <c r="Q22" s="351">
        <v>224</v>
      </c>
      <c r="R22" s="352" t="s">
        <v>100</v>
      </c>
      <c r="S22" s="355" t="s">
        <v>100</v>
      </c>
    </row>
    <row r="23" spans="1:19" ht="24" customHeight="1">
      <c r="A23" s="339" t="s">
        <v>283</v>
      </c>
      <c r="B23" s="108">
        <v>60</v>
      </c>
      <c r="C23" s="108">
        <v>101</v>
      </c>
      <c r="D23" s="108">
        <v>106</v>
      </c>
      <c r="E23" s="108">
        <v>113</v>
      </c>
      <c r="F23" s="108">
        <v>86</v>
      </c>
      <c r="G23" s="108">
        <v>87</v>
      </c>
      <c r="H23" s="108">
        <v>91</v>
      </c>
      <c r="I23" s="108">
        <v>93</v>
      </c>
      <c r="J23" s="108">
        <v>131</v>
      </c>
      <c r="K23" s="108">
        <v>131</v>
      </c>
      <c r="L23" s="108">
        <v>131</v>
      </c>
      <c r="M23" s="108">
        <v>135</v>
      </c>
      <c r="N23" s="349">
        <v>123</v>
      </c>
      <c r="O23" s="351">
        <v>101</v>
      </c>
      <c r="P23" s="351">
        <v>113</v>
      </c>
      <c r="Q23" s="351">
        <v>89</v>
      </c>
      <c r="R23" s="351">
        <v>137</v>
      </c>
      <c r="S23" s="354">
        <v>137</v>
      </c>
    </row>
    <row r="24" spans="1:19" ht="24" customHeight="1">
      <c r="A24" s="339" t="s">
        <v>284</v>
      </c>
      <c r="B24" s="108">
        <v>71</v>
      </c>
      <c r="C24" s="108">
        <v>82</v>
      </c>
      <c r="D24" s="108">
        <v>85</v>
      </c>
      <c r="E24" s="108">
        <v>88</v>
      </c>
      <c r="F24" s="108">
        <v>99</v>
      </c>
      <c r="G24" s="108">
        <v>102</v>
      </c>
      <c r="H24" s="108">
        <v>112</v>
      </c>
      <c r="I24" s="108">
        <v>117</v>
      </c>
      <c r="J24" s="108">
        <v>131</v>
      </c>
      <c r="K24" s="108">
        <v>134</v>
      </c>
      <c r="L24" s="108">
        <v>134</v>
      </c>
      <c r="M24" s="108">
        <v>90</v>
      </c>
      <c r="N24" s="349">
        <v>113</v>
      </c>
      <c r="O24" s="351">
        <v>113</v>
      </c>
      <c r="P24" s="351">
        <v>107</v>
      </c>
      <c r="Q24" s="351">
        <v>141</v>
      </c>
      <c r="R24" s="351">
        <v>76</v>
      </c>
      <c r="S24" s="354">
        <v>87</v>
      </c>
    </row>
    <row r="25" spans="1:19" ht="24" customHeight="1">
      <c r="A25" s="339" t="s">
        <v>92</v>
      </c>
      <c r="B25" s="108">
        <v>129</v>
      </c>
      <c r="C25" s="108">
        <v>132</v>
      </c>
      <c r="D25" s="108">
        <v>149</v>
      </c>
      <c r="E25" s="108">
        <v>154</v>
      </c>
      <c r="F25" s="108">
        <v>162</v>
      </c>
      <c r="G25" s="108">
        <v>163</v>
      </c>
      <c r="H25" s="108">
        <v>162</v>
      </c>
      <c r="I25" s="108">
        <v>165</v>
      </c>
      <c r="J25" s="108">
        <v>211</v>
      </c>
      <c r="K25" s="108">
        <v>203</v>
      </c>
      <c r="L25" s="108">
        <v>203</v>
      </c>
      <c r="M25" s="108">
        <v>210</v>
      </c>
      <c r="N25" s="349">
        <v>205</v>
      </c>
      <c r="O25" s="351">
        <v>197</v>
      </c>
      <c r="P25" s="351">
        <v>196</v>
      </c>
      <c r="Q25" s="352" t="s">
        <v>100</v>
      </c>
      <c r="R25" s="352" t="s">
        <v>100</v>
      </c>
      <c r="S25" s="355" t="s">
        <v>100</v>
      </c>
    </row>
    <row r="26" spans="1:19" ht="24" customHeight="1">
      <c r="A26" s="339" t="s">
        <v>285</v>
      </c>
      <c r="B26" s="108">
        <v>105</v>
      </c>
      <c r="C26" s="108">
        <v>154</v>
      </c>
      <c r="D26" s="108">
        <v>120</v>
      </c>
      <c r="E26" s="108">
        <v>138</v>
      </c>
      <c r="F26" s="108">
        <v>148</v>
      </c>
      <c r="G26" s="108">
        <v>152</v>
      </c>
      <c r="H26" s="108">
        <v>130</v>
      </c>
      <c r="I26" s="108">
        <v>174</v>
      </c>
      <c r="J26" s="108">
        <v>179</v>
      </c>
      <c r="K26" s="108">
        <v>178</v>
      </c>
      <c r="L26" s="108">
        <v>178</v>
      </c>
      <c r="M26" s="108">
        <v>178</v>
      </c>
      <c r="N26" s="349">
        <v>180</v>
      </c>
      <c r="O26" s="351">
        <v>184</v>
      </c>
      <c r="P26" s="351">
        <v>173</v>
      </c>
      <c r="Q26" s="351">
        <v>183</v>
      </c>
      <c r="R26" s="351">
        <v>116</v>
      </c>
      <c r="S26" s="354">
        <v>89</v>
      </c>
    </row>
    <row r="27" spans="1:19" ht="24" customHeight="1">
      <c r="A27" s="339" t="s">
        <v>72</v>
      </c>
      <c r="B27" s="108">
        <v>26</v>
      </c>
      <c r="C27" s="108">
        <v>32</v>
      </c>
      <c r="D27" s="108">
        <v>34</v>
      </c>
      <c r="E27" s="108">
        <v>34</v>
      </c>
      <c r="F27" s="108">
        <v>34</v>
      </c>
      <c r="G27" s="108">
        <v>36</v>
      </c>
      <c r="H27" s="108">
        <v>35</v>
      </c>
      <c r="I27" s="108">
        <v>39</v>
      </c>
      <c r="J27" s="108" t="s">
        <v>100</v>
      </c>
      <c r="K27" s="108" t="s">
        <v>100</v>
      </c>
      <c r="L27" s="108" t="s">
        <v>100</v>
      </c>
      <c r="M27" s="108" t="s">
        <v>100</v>
      </c>
      <c r="N27" s="349" t="s">
        <v>100</v>
      </c>
      <c r="O27" s="352" t="s">
        <v>100</v>
      </c>
      <c r="P27" s="352" t="s">
        <v>100</v>
      </c>
      <c r="Q27" s="352" t="s">
        <v>100</v>
      </c>
      <c r="R27" s="352" t="s">
        <v>100</v>
      </c>
      <c r="S27" s="355" t="s">
        <v>100</v>
      </c>
    </row>
    <row r="28" spans="1:19" ht="24" customHeight="1">
      <c r="A28" s="339" t="s">
        <v>286</v>
      </c>
      <c r="B28" s="108">
        <v>23</v>
      </c>
      <c r="C28" s="108">
        <v>32</v>
      </c>
      <c r="D28" s="108">
        <v>32</v>
      </c>
      <c r="E28" s="108">
        <v>35</v>
      </c>
      <c r="F28" s="108">
        <v>37</v>
      </c>
      <c r="G28" s="108">
        <v>45</v>
      </c>
      <c r="H28" s="108">
        <v>47</v>
      </c>
      <c r="I28" s="108">
        <v>47</v>
      </c>
      <c r="J28" s="108">
        <v>47</v>
      </c>
      <c r="K28" s="108">
        <v>49</v>
      </c>
      <c r="L28" s="108">
        <v>49</v>
      </c>
      <c r="M28" s="108">
        <v>46</v>
      </c>
      <c r="N28" s="349">
        <v>45</v>
      </c>
      <c r="O28" s="351">
        <v>45</v>
      </c>
      <c r="P28" s="351">
        <v>43</v>
      </c>
      <c r="Q28" s="351">
        <v>37</v>
      </c>
      <c r="R28" s="352" t="s">
        <v>100</v>
      </c>
      <c r="S28" s="355" t="s">
        <v>100</v>
      </c>
    </row>
    <row r="29" spans="1:19" ht="24" customHeight="1">
      <c r="A29" s="339" t="s">
        <v>288</v>
      </c>
      <c r="B29" s="108">
        <v>22</v>
      </c>
      <c r="C29" s="108">
        <v>23</v>
      </c>
      <c r="D29" s="108">
        <v>26</v>
      </c>
      <c r="E29" s="108">
        <v>25</v>
      </c>
      <c r="F29" s="108">
        <v>31</v>
      </c>
      <c r="G29" s="108">
        <v>30</v>
      </c>
      <c r="H29" s="108">
        <v>34</v>
      </c>
      <c r="I29" s="108">
        <v>32</v>
      </c>
      <c r="J29" s="108">
        <v>34</v>
      </c>
      <c r="K29" s="108">
        <v>34</v>
      </c>
      <c r="L29" s="108">
        <v>34</v>
      </c>
      <c r="M29" s="108">
        <v>11</v>
      </c>
      <c r="N29" s="349" t="s">
        <v>100</v>
      </c>
      <c r="O29" s="352" t="s">
        <v>100</v>
      </c>
      <c r="P29" s="352" t="s">
        <v>100</v>
      </c>
      <c r="Q29" s="352" t="s">
        <v>100</v>
      </c>
      <c r="R29" s="352" t="s">
        <v>100</v>
      </c>
      <c r="S29" s="355" t="s">
        <v>100</v>
      </c>
    </row>
    <row r="30" spans="1:19" ht="24" customHeight="1">
      <c r="A30" s="340" t="s">
        <v>18</v>
      </c>
      <c r="B30" s="341">
        <v>25</v>
      </c>
      <c r="C30" s="341">
        <v>20</v>
      </c>
      <c r="D30" s="341">
        <v>27</v>
      </c>
      <c r="E30" s="341">
        <v>29</v>
      </c>
      <c r="F30" s="341">
        <v>40</v>
      </c>
      <c r="G30" s="341">
        <v>48</v>
      </c>
      <c r="H30" s="341">
        <v>50</v>
      </c>
      <c r="I30" s="341">
        <v>51</v>
      </c>
      <c r="J30" s="341">
        <v>53</v>
      </c>
      <c r="K30" s="341">
        <v>54</v>
      </c>
      <c r="L30" s="341">
        <v>54</v>
      </c>
      <c r="M30" s="341">
        <v>54</v>
      </c>
      <c r="N30" s="350">
        <v>62</v>
      </c>
      <c r="O30" s="353">
        <v>64</v>
      </c>
      <c r="P30" s="353">
        <v>68</v>
      </c>
      <c r="Q30" s="353">
        <v>63</v>
      </c>
      <c r="R30" s="353">
        <v>63</v>
      </c>
      <c r="S30" s="356">
        <v>60</v>
      </c>
    </row>
    <row r="31" spans="1:19" ht="24" customHeight="1">
      <c r="A31" s="71" t="s">
        <v>289</v>
      </c>
      <c r="B31" s="342">
        <f>SUM(B20:B30)</f>
        <v>948</v>
      </c>
      <c r="C31" s="343">
        <f>SUM(C20:C30)</f>
        <v>1245</v>
      </c>
      <c r="D31" s="343">
        <f>SUM(D20:D30)</f>
        <v>1237</v>
      </c>
      <c r="E31" s="344">
        <f>SUM(E8:E30)</f>
        <v>3400</v>
      </c>
      <c r="F31" s="345">
        <f>SUM(F8:F30)</f>
        <v>3472</v>
      </c>
      <c r="G31" s="345">
        <f>SUM(G8:G30)</f>
        <v>3571</v>
      </c>
      <c r="H31" s="345">
        <f>SUM(H8:H30)</f>
        <v>3562</v>
      </c>
      <c r="I31" s="345">
        <f>SUM(I8:I30)</f>
        <v>3522</v>
      </c>
      <c r="J31" s="346">
        <v>3899</v>
      </c>
      <c r="K31" s="348">
        <v>3794</v>
      </c>
      <c r="L31" s="348">
        <v>3883</v>
      </c>
      <c r="M31" s="348">
        <v>4024</v>
      </c>
      <c r="N31" s="348">
        <v>4143</v>
      </c>
      <c r="O31" s="348">
        <f>SUM(O8:O30)</f>
        <v>3878</v>
      </c>
      <c r="P31" s="348">
        <f>SUM(P8:P30)</f>
        <v>4086</v>
      </c>
      <c r="Q31" s="348">
        <f>SUM(Q8:Q30)</f>
        <v>3739</v>
      </c>
      <c r="R31" s="348">
        <f>SUM(R8:R30)</f>
        <v>3421</v>
      </c>
      <c r="S31" s="348">
        <f>SUM(S8:S30)</f>
        <v>3297</v>
      </c>
    </row>
    <row r="32" spans="1:19" ht="21" customHeight="1">
      <c r="H32" s="258"/>
      <c r="I32" s="258"/>
      <c r="J32" s="258"/>
      <c r="K32" s="258"/>
      <c r="L32" s="258"/>
      <c r="M32" s="258"/>
      <c r="N32" s="258"/>
      <c r="O32" s="258"/>
      <c r="P32" s="258"/>
      <c r="Q32" s="258"/>
      <c r="R32" s="258"/>
      <c r="S32" s="258" t="s">
        <v>290</v>
      </c>
    </row>
    <row r="35" spans="10:14">
      <c r="J35" s="347"/>
      <c r="K35" s="347"/>
      <c r="L35" s="347"/>
      <c r="M35" s="347"/>
      <c r="N35" s="347"/>
    </row>
  </sheetData>
  <mergeCells count="1">
    <mergeCell ref="A4:N4"/>
  </mergeCells>
  <phoneticPr fontId="3"/>
  <pageMargins left="0.78740157480314965" right="0.39370078740157483" top="0.98425196850393704" bottom="0.59055118110236227" header="0.51181102362204722" footer="0.51181102362204722"/>
  <pageSetup paperSize="9" scale="92" orientation="portrait" r:id="rId1"/>
  <headerFooter alignWithMargins="0"/>
  <rowBreaks count="1" manualBreakCount="1">
    <brk id="32" max="18" man="1"/>
  </rowBreaks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7"/>
  <sheetViews>
    <sheetView showGridLines="0" view="pageBreakPreview" zoomScaleSheetLayoutView="100" workbookViewId="0">
      <selection activeCell="A31" sqref="A31:XFD54"/>
    </sheetView>
  </sheetViews>
  <sheetFormatPr defaultRowHeight="13.5"/>
  <cols>
    <col min="1" max="1" width="17.25" style="357" bestFit="1" customWidth="1"/>
    <col min="2" max="2" width="9.875" style="357" customWidth="1"/>
    <col min="3" max="3" width="18.5" style="357" customWidth="1"/>
    <col min="4" max="4" width="14.5" style="357" customWidth="1"/>
    <col min="5" max="7" width="9.125" style="357" bestFit="1" customWidth="1"/>
    <col min="8" max="8" width="9" style="357" customWidth="1"/>
    <col min="9" max="16384" width="9" style="357"/>
  </cols>
  <sheetData>
    <row r="1" spans="1:7" ht="17.25">
      <c r="A1" s="450" t="s">
        <v>291</v>
      </c>
      <c r="B1" s="451"/>
      <c r="C1" s="451"/>
      <c r="D1" s="451"/>
      <c r="E1" s="451"/>
      <c r="F1" s="451"/>
      <c r="G1" s="451"/>
    </row>
    <row r="2" spans="1:7">
      <c r="A2" s="120"/>
      <c r="B2" s="120"/>
      <c r="C2" s="120"/>
      <c r="D2" s="120"/>
      <c r="E2" s="120"/>
      <c r="F2" s="120"/>
      <c r="G2" s="83" t="s">
        <v>206</v>
      </c>
    </row>
    <row r="3" spans="1:7" ht="34.5" customHeight="1">
      <c r="A3" s="168" t="s">
        <v>259</v>
      </c>
      <c r="B3" s="168" t="s">
        <v>292</v>
      </c>
      <c r="C3" s="168" t="s">
        <v>123</v>
      </c>
      <c r="D3" s="133" t="s">
        <v>293</v>
      </c>
      <c r="E3" s="168" t="s">
        <v>294</v>
      </c>
      <c r="F3" s="170" t="s">
        <v>86</v>
      </c>
      <c r="G3" s="168" t="s">
        <v>213</v>
      </c>
    </row>
    <row r="4" spans="1:7" ht="27" customHeight="1">
      <c r="A4" s="358" t="s">
        <v>287</v>
      </c>
      <c r="B4" s="362" t="s">
        <v>295</v>
      </c>
      <c r="C4" s="365">
        <v>32723</v>
      </c>
      <c r="D4" s="369" t="s">
        <v>282</v>
      </c>
      <c r="E4" s="372">
        <v>57</v>
      </c>
      <c r="F4" s="372">
        <v>42</v>
      </c>
      <c r="G4" s="376">
        <f t="shared" ref="G4:G22" si="0">E4+F4</f>
        <v>99</v>
      </c>
    </row>
    <row r="5" spans="1:7" ht="27" customHeight="1">
      <c r="A5" s="359" t="s">
        <v>51</v>
      </c>
      <c r="B5" s="363" t="s">
        <v>255</v>
      </c>
      <c r="C5" s="366">
        <v>33358</v>
      </c>
      <c r="D5" s="370" t="s">
        <v>296</v>
      </c>
      <c r="E5" s="373">
        <v>57</v>
      </c>
      <c r="F5" s="373">
        <v>37</v>
      </c>
      <c r="G5" s="377">
        <f t="shared" si="0"/>
        <v>94</v>
      </c>
    </row>
    <row r="6" spans="1:7" ht="27" customHeight="1">
      <c r="A6" s="359" t="s">
        <v>297</v>
      </c>
      <c r="B6" s="363" t="s">
        <v>298</v>
      </c>
      <c r="C6" s="366">
        <v>34099</v>
      </c>
      <c r="D6" s="370" t="s">
        <v>299</v>
      </c>
      <c r="E6" s="373">
        <v>57</v>
      </c>
      <c r="F6" s="373">
        <v>49</v>
      </c>
      <c r="G6" s="377">
        <f t="shared" si="0"/>
        <v>106</v>
      </c>
    </row>
    <row r="7" spans="1:7" ht="27" customHeight="1">
      <c r="A7" s="359" t="s">
        <v>300</v>
      </c>
      <c r="B7" s="363" t="s">
        <v>29</v>
      </c>
      <c r="C7" s="366">
        <v>34242</v>
      </c>
      <c r="D7" s="370" t="s">
        <v>301</v>
      </c>
      <c r="E7" s="373">
        <v>57</v>
      </c>
      <c r="F7" s="373">
        <v>53</v>
      </c>
      <c r="G7" s="377">
        <f t="shared" si="0"/>
        <v>110</v>
      </c>
    </row>
    <row r="8" spans="1:7" ht="27" customHeight="1">
      <c r="A8" s="359" t="s">
        <v>54</v>
      </c>
      <c r="B8" s="363" t="s">
        <v>302</v>
      </c>
      <c r="C8" s="366">
        <v>34356</v>
      </c>
      <c r="D8" s="370" t="s">
        <v>75</v>
      </c>
      <c r="E8" s="373">
        <v>57</v>
      </c>
      <c r="F8" s="373">
        <v>21</v>
      </c>
      <c r="G8" s="377">
        <f t="shared" si="0"/>
        <v>78</v>
      </c>
    </row>
    <row r="9" spans="1:7" ht="27" customHeight="1">
      <c r="A9" s="359" t="s">
        <v>303</v>
      </c>
      <c r="B9" s="363" t="s">
        <v>304</v>
      </c>
      <c r="C9" s="366">
        <v>34477</v>
      </c>
      <c r="D9" s="370" t="s">
        <v>301</v>
      </c>
      <c r="E9" s="373">
        <v>57</v>
      </c>
      <c r="F9" s="373">
        <v>21</v>
      </c>
      <c r="G9" s="377">
        <f t="shared" si="0"/>
        <v>78</v>
      </c>
    </row>
    <row r="10" spans="1:7" ht="27" customHeight="1">
      <c r="A10" s="359" t="s">
        <v>177</v>
      </c>
      <c r="B10" s="363" t="s">
        <v>305</v>
      </c>
      <c r="C10" s="366">
        <v>34506</v>
      </c>
      <c r="D10" s="370" t="s">
        <v>296</v>
      </c>
      <c r="E10" s="373">
        <v>57</v>
      </c>
      <c r="F10" s="373">
        <v>38</v>
      </c>
      <c r="G10" s="377">
        <f t="shared" si="0"/>
        <v>95</v>
      </c>
    </row>
    <row r="11" spans="1:7" ht="27" customHeight="1">
      <c r="A11" s="359" t="s">
        <v>306</v>
      </c>
      <c r="B11" s="363" t="s">
        <v>134</v>
      </c>
      <c r="C11" s="366">
        <v>34520</v>
      </c>
      <c r="D11" s="370" t="s">
        <v>214</v>
      </c>
      <c r="E11" s="373">
        <v>57</v>
      </c>
      <c r="F11" s="373">
        <v>40</v>
      </c>
      <c r="G11" s="377">
        <f t="shared" si="0"/>
        <v>97</v>
      </c>
    </row>
    <row r="12" spans="1:7" ht="27" customHeight="1">
      <c r="A12" s="359" t="s">
        <v>307</v>
      </c>
      <c r="B12" s="363" t="s">
        <v>192</v>
      </c>
      <c r="C12" s="367">
        <v>34540</v>
      </c>
      <c r="D12" s="370" t="s">
        <v>308</v>
      </c>
      <c r="E12" s="373">
        <v>57</v>
      </c>
      <c r="F12" s="373">
        <v>16</v>
      </c>
      <c r="G12" s="377">
        <f t="shared" si="0"/>
        <v>73</v>
      </c>
    </row>
    <row r="13" spans="1:7" ht="27" customHeight="1">
      <c r="A13" s="359" t="s">
        <v>310</v>
      </c>
      <c r="B13" s="363" t="s">
        <v>311</v>
      </c>
      <c r="C13" s="366">
        <v>34795</v>
      </c>
      <c r="D13" s="370" t="s">
        <v>47</v>
      </c>
      <c r="E13" s="373">
        <v>57</v>
      </c>
      <c r="F13" s="373">
        <v>15</v>
      </c>
      <c r="G13" s="377">
        <f t="shared" si="0"/>
        <v>72</v>
      </c>
    </row>
    <row r="14" spans="1:7" ht="27" customHeight="1">
      <c r="A14" s="359" t="s">
        <v>50</v>
      </c>
      <c r="B14" s="363" t="s">
        <v>312</v>
      </c>
      <c r="C14" s="366">
        <v>34811</v>
      </c>
      <c r="D14" s="370" t="s">
        <v>313</v>
      </c>
      <c r="E14" s="373">
        <v>57</v>
      </c>
      <c r="F14" s="373">
        <v>28</v>
      </c>
      <c r="G14" s="377">
        <f t="shared" si="0"/>
        <v>85</v>
      </c>
    </row>
    <row r="15" spans="1:7" ht="27" customHeight="1">
      <c r="A15" s="359" t="s">
        <v>314</v>
      </c>
      <c r="B15" s="363" t="s">
        <v>82</v>
      </c>
      <c r="C15" s="366">
        <v>34845</v>
      </c>
      <c r="D15" s="370" t="s">
        <v>315</v>
      </c>
      <c r="E15" s="373">
        <v>57</v>
      </c>
      <c r="F15" s="373">
        <v>15</v>
      </c>
      <c r="G15" s="377">
        <f t="shared" si="0"/>
        <v>72</v>
      </c>
    </row>
    <row r="16" spans="1:7" ht="27" customHeight="1">
      <c r="A16" s="359" t="s">
        <v>316</v>
      </c>
      <c r="B16" s="363" t="s">
        <v>242</v>
      </c>
      <c r="C16" s="366">
        <v>34997</v>
      </c>
      <c r="D16" s="370" t="s">
        <v>317</v>
      </c>
      <c r="E16" s="373">
        <v>57</v>
      </c>
      <c r="F16" s="373">
        <v>65</v>
      </c>
      <c r="G16" s="377">
        <f t="shared" si="0"/>
        <v>122</v>
      </c>
    </row>
    <row r="17" spans="1:7" ht="27" customHeight="1">
      <c r="A17" s="359" t="s">
        <v>318</v>
      </c>
      <c r="B17" s="363" t="s">
        <v>41</v>
      </c>
      <c r="C17" s="366">
        <v>34999</v>
      </c>
      <c r="D17" s="370" t="s">
        <v>267</v>
      </c>
      <c r="E17" s="373">
        <v>57</v>
      </c>
      <c r="F17" s="373">
        <v>20</v>
      </c>
      <c r="G17" s="377">
        <f t="shared" si="0"/>
        <v>77</v>
      </c>
    </row>
    <row r="18" spans="1:7" ht="27" customHeight="1">
      <c r="A18" s="359" t="s">
        <v>319</v>
      </c>
      <c r="B18" s="363" t="s">
        <v>167</v>
      </c>
      <c r="C18" s="366">
        <v>35024</v>
      </c>
      <c r="D18" s="370" t="s">
        <v>299</v>
      </c>
      <c r="E18" s="373">
        <v>79</v>
      </c>
      <c r="F18" s="373">
        <v>50</v>
      </c>
      <c r="G18" s="377">
        <f t="shared" si="0"/>
        <v>129</v>
      </c>
    </row>
    <row r="19" spans="1:7" ht="27" customHeight="1">
      <c r="A19" s="359" t="s">
        <v>320</v>
      </c>
      <c r="B19" s="363" t="s">
        <v>154</v>
      </c>
      <c r="C19" s="366">
        <v>35027</v>
      </c>
      <c r="D19" s="370" t="s">
        <v>321</v>
      </c>
      <c r="E19" s="373">
        <v>111</v>
      </c>
      <c r="F19" s="373">
        <v>30</v>
      </c>
      <c r="G19" s="377">
        <f t="shared" si="0"/>
        <v>141</v>
      </c>
    </row>
    <row r="20" spans="1:7" ht="27" customHeight="1">
      <c r="A20" s="359" t="s">
        <v>322</v>
      </c>
      <c r="B20" s="363" t="s">
        <v>323</v>
      </c>
      <c r="C20" s="366">
        <v>35167</v>
      </c>
      <c r="D20" s="370" t="s">
        <v>160</v>
      </c>
      <c r="E20" s="373">
        <v>13</v>
      </c>
      <c r="F20" s="373">
        <v>15</v>
      </c>
      <c r="G20" s="377">
        <f t="shared" si="0"/>
        <v>28</v>
      </c>
    </row>
    <row r="21" spans="1:7" ht="27" customHeight="1">
      <c r="A21" s="359" t="s">
        <v>309</v>
      </c>
      <c r="B21" s="363" t="s">
        <v>264</v>
      </c>
      <c r="C21" s="366">
        <v>35395</v>
      </c>
      <c r="D21" s="370" t="s">
        <v>324</v>
      </c>
      <c r="E21" s="373">
        <v>51</v>
      </c>
      <c r="F21" s="373">
        <v>34</v>
      </c>
      <c r="G21" s="377">
        <f t="shared" si="0"/>
        <v>85</v>
      </c>
    </row>
    <row r="22" spans="1:7" ht="27" customHeight="1">
      <c r="A22" s="359" t="s">
        <v>325</v>
      </c>
      <c r="B22" s="363" t="s">
        <v>249</v>
      </c>
      <c r="C22" s="367">
        <v>35488</v>
      </c>
      <c r="D22" s="370" t="s">
        <v>326</v>
      </c>
      <c r="E22" s="374">
        <v>16</v>
      </c>
      <c r="F22" s="374">
        <v>6</v>
      </c>
      <c r="G22" s="377">
        <f t="shared" si="0"/>
        <v>22</v>
      </c>
    </row>
    <row r="23" spans="1:7" ht="27" customHeight="1">
      <c r="A23" s="359" t="s">
        <v>69</v>
      </c>
      <c r="B23" s="363" t="s">
        <v>327</v>
      </c>
      <c r="C23" s="366">
        <v>35605</v>
      </c>
      <c r="D23" s="370" t="s">
        <v>229</v>
      </c>
      <c r="E23" s="373">
        <v>20</v>
      </c>
      <c r="F23" s="373">
        <v>6</v>
      </c>
      <c r="G23" s="378">
        <v>26</v>
      </c>
    </row>
    <row r="24" spans="1:7" ht="27" customHeight="1">
      <c r="A24" s="359" t="s">
        <v>328</v>
      </c>
      <c r="B24" s="363" t="s">
        <v>329</v>
      </c>
      <c r="C24" s="366">
        <v>36005</v>
      </c>
      <c r="D24" s="370" t="s">
        <v>308</v>
      </c>
      <c r="E24" s="373">
        <v>27</v>
      </c>
      <c r="F24" s="373">
        <v>26</v>
      </c>
      <c r="G24" s="378">
        <v>53</v>
      </c>
    </row>
    <row r="25" spans="1:7" ht="27" customHeight="1">
      <c r="A25" s="359" t="s">
        <v>207</v>
      </c>
      <c r="B25" s="363" t="s">
        <v>330</v>
      </c>
      <c r="C25" s="366">
        <v>36288</v>
      </c>
      <c r="D25" s="370" t="s">
        <v>296</v>
      </c>
      <c r="E25" s="373">
        <v>9</v>
      </c>
      <c r="F25" s="373">
        <v>15</v>
      </c>
      <c r="G25" s="378">
        <v>24</v>
      </c>
    </row>
    <row r="26" spans="1:7" ht="27" customHeight="1">
      <c r="A26" s="360" t="s">
        <v>121</v>
      </c>
      <c r="B26" s="364" t="s">
        <v>331</v>
      </c>
      <c r="C26" s="368">
        <v>42095</v>
      </c>
      <c r="D26" s="371" t="s">
        <v>296</v>
      </c>
      <c r="E26" s="375">
        <v>30</v>
      </c>
      <c r="F26" s="375">
        <v>28</v>
      </c>
      <c r="G26" s="379">
        <f>E26+F26</f>
        <v>58</v>
      </c>
    </row>
    <row r="27" spans="1:7" ht="20.25" customHeight="1">
      <c r="A27" s="420" t="s">
        <v>332</v>
      </c>
      <c r="B27" s="422"/>
      <c r="C27" s="452"/>
      <c r="D27" s="421"/>
      <c r="E27" s="381">
        <f>SUM(E4:E26)</f>
        <v>1154</v>
      </c>
      <c r="F27" s="381">
        <f>SUM(F4:F26)</f>
        <v>670</v>
      </c>
      <c r="G27" s="382">
        <f>SUM(G4:G26)</f>
        <v>1824</v>
      </c>
    </row>
    <row r="28" spans="1:7" ht="15" customHeight="1">
      <c r="A28" s="120"/>
      <c r="B28" s="120"/>
      <c r="C28" s="120"/>
      <c r="D28" s="120"/>
      <c r="E28" s="120"/>
      <c r="F28" s="120"/>
      <c r="G28" s="83" t="s">
        <v>26</v>
      </c>
    </row>
    <row r="29" spans="1:7" ht="12" customHeight="1">
      <c r="A29" s="453"/>
      <c r="B29" s="453"/>
      <c r="C29" s="453"/>
      <c r="D29" s="453"/>
      <c r="E29" s="453"/>
      <c r="F29" s="453"/>
      <c r="G29" s="453"/>
    </row>
    <row r="30" spans="1:7" ht="18" customHeight="1">
      <c r="A30" s="453"/>
      <c r="B30" s="453"/>
      <c r="C30" s="453"/>
      <c r="D30" s="453"/>
      <c r="E30" s="453"/>
      <c r="F30" s="453"/>
      <c r="G30" s="453"/>
    </row>
    <row r="31" spans="1:7" ht="20.25" customHeight="1">
      <c r="A31" s="361"/>
      <c r="B31" s="361"/>
      <c r="C31" s="361"/>
      <c r="D31" s="361"/>
      <c r="E31" s="361"/>
      <c r="F31" s="361"/>
      <c r="G31" s="361"/>
    </row>
    <row r="32" spans="1:7" ht="20.25" hidden="1" customHeight="1">
      <c r="B32" s="361"/>
      <c r="C32" s="361"/>
      <c r="D32" s="361"/>
      <c r="E32" s="361"/>
      <c r="F32" s="361"/>
      <c r="G32" s="361"/>
    </row>
    <row r="33" spans="2:7" ht="20.25" hidden="1" customHeight="1">
      <c r="B33" s="361"/>
      <c r="C33" s="361"/>
      <c r="D33" s="361"/>
      <c r="E33" s="361"/>
      <c r="F33" s="361"/>
      <c r="G33" s="361"/>
    </row>
    <row r="34" spans="2:7">
      <c r="B34" s="361"/>
      <c r="C34" s="361"/>
      <c r="D34" s="361"/>
      <c r="E34" s="361"/>
      <c r="F34" s="361"/>
      <c r="G34" s="361"/>
    </row>
    <row r="35" spans="2:7">
      <c r="B35" s="361"/>
      <c r="C35" s="361"/>
      <c r="D35" s="361"/>
      <c r="E35" s="361"/>
      <c r="F35" s="361"/>
      <c r="G35" s="361"/>
    </row>
    <row r="36" spans="2:7">
      <c r="B36" s="361"/>
      <c r="C36" s="361"/>
      <c r="D36" s="361"/>
      <c r="E36" s="361"/>
      <c r="F36" s="361"/>
      <c r="G36" s="361"/>
    </row>
    <row r="37" spans="2:7">
      <c r="B37" s="361"/>
      <c r="C37" s="361"/>
      <c r="D37" s="361"/>
      <c r="E37" s="361"/>
      <c r="F37" s="361"/>
      <c r="G37" s="361"/>
    </row>
    <row r="38" spans="2:7">
      <c r="B38" s="361"/>
      <c r="C38" s="361"/>
      <c r="D38" s="361"/>
      <c r="E38" s="361"/>
      <c r="F38" s="361"/>
      <c r="G38" s="361"/>
    </row>
    <row r="39" spans="2:7">
      <c r="B39" s="361"/>
      <c r="C39" s="361"/>
      <c r="D39" s="361"/>
      <c r="E39" s="361"/>
      <c r="F39" s="361"/>
      <c r="G39" s="361"/>
    </row>
    <row r="40" spans="2:7">
      <c r="B40" s="361"/>
      <c r="C40" s="361"/>
      <c r="D40" s="361"/>
      <c r="E40" s="361"/>
      <c r="F40" s="361"/>
      <c r="G40" s="361"/>
    </row>
    <row r="41" spans="2:7">
      <c r="B41" s="361"/>
      <c r="C41" s="361"/>
      <c r="D41" s="361"/>
      <c r="E41" s="361"/>
      <c r="F41" s="361"/>
      <c r="G41" s="361"/>
    </row>
    <row r="42" spans="2:7">
      <c r="B42" s="361"/>
      <c r="C42" s="361"/>
      <c r="D42" s="361"/>
      <c r="E42" s="361"/>
      <c r="F42" s="361"/>
      <c r="G42" s="361"/>
    </row>
    <row r="43" spans="2:7">
      <c r="B43" s="361"/>
      <c r="C43" s="361"/>
      <c r="D43" s="361"/>
      <c r="E43" s="361"/>
      <c r="F43" s="361"/>
      <c r="G43" s="361"/>
    </row>
    <row r="44" spans="2:7">
      <c r="B44" s="361"/>
      <c r="C44" s="361"/>
      <c r="D44" s="361"/>
      <c r="E44" s="361"/>
      <c r="F44" s="361"/>
      <c r="G44" s="361"/>
    </row>
    <row r="45" spans="2:7">
      <c r="B45" s="361"/>
      <c r="C45" s="361"/>
      <c r="D45" s="361"/>
      <c r="E45" s="361"/>
      <c r="F45" s="361"/>
      <c r="G45" s="361"/>
    </row>
    <row r="46" spans="2:7">
      <c r="B46" s="361"/>
      <c r="C46" s="361"/>
      <c r="D46" s="361"/>
      <c r="E46" s="361"/>
      <c r="F46" s="361"/>
      <c r="G46" s="361"/>
    </row>
    <row r="47" spans="2:7">
      <c r="B47" s="361"/>
      <c r="C47" s="361"/>
      <c r="D47" s="361"/>
      <c r="E47" s="361"/>
      <c r="F47" s="361"/>
      <c r="G47" s="361"/>
    </row>
    <row r="48" spans="2:7">
      <c r="B48" s="361"/>
      <c r="C48" s="361"/>
      <c r="D48" s="361"/>
      <c r="E48" s="361"/>
      <c r="F48" s="361"/>
      <c r="G48" s="361"/>
    </row>
    <row r="49" spans="2:7">
      <c r="B49" s="361"/>
      <c r="C49" s="361"/>
      <c r="D49" s="361"/>
      <c r="E49" s="361"/>
      <c r="F49" s="361"/>
      <c r="G49" s="361"/>
    </row>
    <row r="50" spans="2:7">
      <c r="B50" s="361"/>
      <c r="C50" s="361"/>
      <c r="D50" s="361"/>
      <c r="E50" s="361"/>
      <c r="F50" s="361"/>
      <c r="G50" s="361"/>
    </row>
    <row r="51" spans="2:7">
      <c r="B51" s="361"/>
      <c r="C51" s="361"/>
      <c r="D51" s="361"/>
      <c r="E51" s="361"/>
      <c r="F51" s="361"/>
      <c r="G51" s="361"/>
    </row>
    <row r="52" spans="2:7">
      <c r="B52" s="361"/>
      <c r="C52" s="361"/>
      <c r="D52" s="361"/>
      <c r="E52" s="361"/>
      <c r="F52" s="361"/>
      <c r="G52" s="361"/>
    </row>
    <row r="53" spans="2:7">
      <c r="B53" s="361"/>
      <c r="C53" s="361"/>
      <c r="D53" s="361"/>
      <c r="E53" s="361"/>
      <c r="F53" s="361"/>
      <c r="G53" s="361"/>
    </row>
    <row r="54" spans="2:7">
      <c r="B54" s="361"/>
      <c r="C54" s="361"/>
      <c r="D54" s="361"/>
      <c r="E54" s="361"/>
      <c r="F54" s="361"/>
      <c r="G54" s="361"/>
    </row>
    <row r="55" spans="2:7" ht="20.25" customHeight="1"/>
    <row r="56" spans="2:7" ht="20.25" customHeight="1"/>
    <row r="57" spans="2:7" ht="20.25" customHeight="1"/>
  </sheetData>
  <mergeCells count="3">
    <mergeCell ref="A1:G1"/>
    <mergeCell ref="A27:D27"/>
    <mergeCell ref="A29:G30"/>
  </mergeCells>
  <phoneticPr fontId="3"/>
  <pageMargins left="0.39370078740157483" right="0" top="0.39370078740157483" bottom="0.39370078740157483" header="0.51181102362204722" footer="0.51181102362204722"/>
  <pageSetup paperSize="9" scale="106" orientation="portrait" verticalDpi="400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M76"/>
  <sheetViews>
    <sheetView view="pageBreakPreview" zoomScale="85" zoomScaleNormal="85" zoomScaleSheetLayoutView="85" workbookViewId="0">
      <selection activeCell="N1" sqref="N1:AP1048576"/>
    </sheetView>
  </sheetViews>
  <sheetFormatPr defaultColWidth="10" defaultRowHeight="12"/>
  <cols>
    <col min="1" max="4" width="9.375" style="1" customWidth="1"/>
    <col min="5" max="10" width="7.5" style="1" customWidth="1"/>
    <col min="11" max="12" width="9.375" style="1" customWidth="1"/>
    <col min="13" max="16384" width="10" style="1"/>
  </cols>
  <sheetData>
    <row r="1" spans="1:12" ht="21.75" customHeight="1"/>
    <row r="2" spans="1:12" ht="17.25">
      <c r="A2" s="4" t="s">
        <v>0</v>
      </c>
      <c r="B2" s="5"/>
      <c r="C2" s="5"/>
      <c r="D2" s="5"/>
      <c r="E2" s="5"/>
      <c r="F2" s="5"/>
      <c r="G2" s="5"/>
      <c r="H2" s="5"/>
      <c r="I2" s="5"/>
      <c r="J2" s="5"/>
      <c r="K2" s="5"/>
      <c r="L2" s="5"/>
    </row>
    <row r="3" spans="1:12" ht="16.5" customHeight="1">
      <c r="A3" s="5"/>
      <c r="B3" s="5"/>
      <c r="C3" s="5"/>
      <c r="D3" s="5"/>
      <c r="E3" s="5"/>
      <c r="F3" s="5"/>
      <c r="G3" s="5"/>
      <c r="H3" s="5"/>
      <c r="I3" s="5"/>
      <c r="J3" s="5"/>
      <c r="K3" s="5"/>
      <c r="L3" s="5"/>
    </row>
    <row r="4" spans="1:12" ht="24.75" customHeight="1">
      <c r="A4" s="6" t="s">
        <v>3</v>
      </c>
    </row>
    <row r="5" spans="1:12" ht="18" hidden="1" customHeight="1"/>
    <row r="6" spans="1:12" ht="21" customHeight="1">
      <c r="A6" s="4" t="s">
        <v>6</v>
      </c>
      <c r="B6" s="16"/>
      <c r="C6" s="16"/>
      <c r="D6" s="16"/>
      <c r="E6" s="16"/>
      <c r="F6" s="16"/>
      <c r="G6" s="16"/>
      <c r="H6" s="16"/>
      <c r="I6" s="16"/>
      <c r="J6" s="16"/>
      <c r="K6" s="16"/>
      <c r="L6" s="16"/>
    </row>
    <row r="8" spans="1:12" ht="18" customHeight="1">
      <c r="A8" s="7" t="s">
        <v>7</v>
      </c>
      <c r="L8" s="55" t="s">
        <v>17</v>
      </c>
    </row>
    <row r="9" spans="1:12" ht="26.25" customHeight="1">
      <c r="A9" s="8" t="s">
        <v>19</v>
      </c>
      <c r="B9" s="393" t="s">
        <v>13</v>
      </c>
      <c r="C9" s="393" t="s">
        <v>21</v>
      </c>
      <c r="D9" s="410" t="s">
        <v>116</v>
      </c>
      <c r="E9" s="404" t="s">
        <v>333</v>
      </c>
      <c r="F9" s="405"/>
      <c r="G9" s="405"/>
      <c r="H9" s="405"/>
      <c r="I9" s="406"/>
      <c r="J9" s="389" t="s">
        <v>30</v>
      </c>
      <c r="K9" s="391" t="s">
        <v>230</v>
      </c>
      <c r="L9" s="393" t="s">
        <v>11</v>
      </c>
    </row>
    <row r="10" spans="1:12" ht="26.25" customHeight="1">
      <c r="A10" s="9" t="s">
        <v>33</v>
      </c>
      <c r="B10" s="394"/>
      <c r="C10" s="394"/>
      <c r="D10" s="411"/>
      <c r="E10" s="30" t="s">
        <v>12</v>
      </c>
      <c r="F10" s="38" t="s">
        <v>34</v>
      </c>
      <c r="G10" s="37" t="s">
        <v>36</v>
      </c>
      <c r="H10" s="37" t="s">
        <v>39</v>
      </c>
      <c r="I10" s="46" t="s">
        <v>40</v>
      </c>
      <c r="J10" s="390"/>
      <c r="K10" s="392"/>
      <c r="L10" s="394"/>
    </row>
    <row r="11" spans="1:12" ht="23.25" hidden="1" customHeight="1">
      <c r="A11" s="393" t="s">
        <v>46</v>
      </c>
      <c r="B11" s="17">
        <v>6</v>
      </c>
      <c r="C11" s="17">
        <v>450</v>
      </c>
      <c r="D11" s="17"/>
      <c r="E11" s="31">
        <f>F11+G11+H11+I11</f>
        <v>69</v>
      </c>
      <c r="F11" s="39">
        <v>6</v>
      </c>
      <c r="G11" s="39">
        <v>50</v>
      </c>
      <c r="H11" s="39">
        <v>1</v>
      </c>
      <c r="I11" s="47">
        <v>12</v>
      </c>
      <c r="J11" s="17"/>
      <c r="K11" s="17">
        <v>501</v>
      </c>
      <c r="L11" s="56">
        <f>C11/K11*100</f>
        <v>89.820359281437121</v>
      </c>
    </row>
    <row r="12" spans="1:12" s="2" customFormat="1" ht="23.25" hidden="1" customHeight="1">
      <c r="A12" s="395"/>
      <c r="B12" s="18">
        <v>-3</v>
      </c>
      <c r="C12" s="18">
        <v>-270</v>
      </c>
      <c r="D12" s="18"/>
      <c r="E12" s="32">
        <f>F12+G12+I12</f>
        <v>-42</v>
      </c>
      <c r="F12" s="40">
        <v>-3</v>
      </c>
      <c r="G12" s="40">
        <v>-32</v>
      </c>
      <c r="H12" s="40" t="s">
        <v>53</v>
      </c>
      <c r="I12" s="48">
        <v>-7</v>
      </c>
      <c r="J12" s="18"/>
      <c r="K12" s="18"/>
      <c r="L12" s="18"/>
    </row>
    <row r="13" spans="1:12" ht="23.25" hidden="1" customHeight="1">
      <c r="A13" s="395" t="s">
        <v>55</v>
      </c>
      <c r="B13" s="19">
        <v>6</v>
      </c>
      <c r="C13" s="19">
        <v>450</v>
      </c>
      <c r="D13" s="19"/>
      <c r="E13" s="33">
        <f>F13+G13+H13+I13</f>
        <v>70</v>
      </c>
      <c r="F13" s="41">
        <v>6</v>
      </c>
      <c r="G13" s="41">
        <v>51</v>
      </c>
      <c r="H13" s="41">
        <v>1</v>
      </c>
      <c r="I13" s="49">
        <v>12</v>
      </c>
      <c r="J13" s="19"/>
      <c r="K13" s="19">
        <v>474</v>
      </c>
      <c r="L13" s="57">
        <f>C13/K13*100</f>
        <v>94.936708860759495</v>
      </c>
    </row>
    <row r="14" spans="1:12" s="2" customFormat="1" ht="23.25" hidden="1" customHeight="1">
      <c r="A14" s="395"/>
      <c r="B14" s="18">
        <v>-3</v>
      </c>
      <c r="C14" s="18">
        <v>-270</v>
      </c>
      <c r="D14" s="18"/>
      <c r="E14" s="32">
        <v>-43</v>
      </c>
      <c r="F14" s="40">
        <v>-3</v>
      </c>
      <c r="G14" s="40">
        <v>-33</v>
      </c>
      <c r="H14" s="40" t="s">
        <v>53</v>
      </c>
      <c r="I14" s="48">
        <v>-7</v>
      </c>
      <c r="J14" s="18"/>
      <c r="K14" s="18"/>
      <c r="L14" s="18"/>
    </row>
    <row r="15" spans="1:12" ht="23.25" hidden="1" customHeight="1">
      <c r="A15" s="395" t="s">
        <v>59</v>
      </c>
      <c r="B15" s="19">
        <v>6</v>
      </c>
      <c r="C15" s="19">
        <v>450</v>
      </c>
      <c r="D15" s="19"/>
      <c r="E15" s="33">
        <f>F15+G15+H15+I15</f>
        <v>75</v>
      </c>
      <c r="F15" s="41">
        <v>6</v>
      </c>
      <c r="G15" s="41">
        <v>53</v>
      </c>
      <c r="H15" s="41">
        <v>1</v>
      </c>
      <c r="I15" s="49">
        <v>15</v>
      </c>
      <c r="J15" s="19"/>
      <c r="K15" s="19">
        <v>489</v>
      </c>
      <c r="L15" s="57">
        <f>C15/K15*100</f>
        <v>92.024539877300612</v>
      </c>
    </row>
    <row r="16" spans="1:12" s="2" customFormat="1" ht="23.25" hidden="1" customHeight="1">
      <c r="A16" s="395"/>
      <c r="B16" s="18">
        <v>-3</v>
      </c>
      <c r="C16" s="18">
        <v>-270</v>
      </c>
      <c r="D16" s="18"/>
      <c r="E16" s="32">
        <v>-47</v>
      </c>
      <c r="F16" s="40">
        <v>-3</v>
      </c>
      <c r="G16" s="40">
        <v>-35</v>
      </c>
      <c r="H16" s="40" t="s">
        <v>53</v>
      </c>
      <c r="I16" s="48">
        <v>-9</v>
      </c>
      <c r="J16" s="18"/>
      <c r="K16" s="18"/>
      <c r="L16" s="18"/>
    </row>
    <row r="17" spans="1:12" ht="23.25" hidden="1" customHeight="1">
      <c r="A17" s="395" t="s">
        <v>60</v>
      </c>
      <c r="B17" s="19">
        <v>6</v>
      </c>
      <c r="C17" s="19">
        <v>450</v>
      </c>
      <c r="D17" s="19"/>
      <c r="E17" s="33">
        <f>F17+G17+H17+I17</f>
        <v>76</v>
      </c>
      <c r="F17" s="41">
        <v>6</v>
      </c>
      <c r="G17" s="41">
        <v>54</v>
      </c>
      <c r="H17" s="41">
        <v>1</v>
      </c>
      <c r="I17" s="49">
        <v>15</v>
      </c>
      <c r="J17" s="19"/>
      <c r="K17" s="19">
        <v>489</v>
      </c>
      <c r="L17" s="57">
        <f>C17/K17*100</f>
        <v>92.024539877300612</v>
      </c>
    </row>
    <row r="18" spans="1:12" s="2" customFormat="1" ht="23.25" hidden="1" customHeight="1">
      <c r="A18" s="395"/>
      <c r="B18" s="18">
        <v>-3</v>
      </c>
      <c r="C18" s="18">
        <v>-270</v>
      </c>
      <c r="D18" s="18"/>
      <c r="E18" s="32">
        <v>-48</v>
      </c>
      <c r="F18" s="40">
        <v>-3</v>
      </c>
      <c r="G18" s="40">
        <v>-36</v>
      </c>
      <c r="H18" s="40" t="s">
        <v>53</v>
      </c>
      <c r="I18" s="48">
        <v>-9</v>
      </c>
      <c r="J18" s="18"/>
      <c r="K18" s="18"/>
      <c r="L18" s="18"/>
    </row>
    <row r="19" spans="1:12" ht="23.25" hidden="1" customHeight="1">
      <c r="A19" s="395" t="s">
        <v>22</v>
      </c>
      <c r="B19" s="19">
        <v>6</v>
      </c>
      <c r="C19" s="19">
        <v>450</v>
      </c>
      <c r="D19" s="19"/>
      <c r="E19" s="33">
        <f>F19+G19+H19+I19</f>
        <v>77</v>
      </c>
      <c r="F19" s="41">
        <v>6</v>
      </c>
      <c r="G19" s="41">
        <v>55</v>
      </c>
      <c r="H19" s="41">
        <v>1</v>
      </c>
      <c r="I19" s="49">
        <v>15</v>
      </c>
      <c r="J19" s="19"/>
      <c r="K19" s="19">
        <v>491</v>
      </c>
      <c r="L19" s="57">
        <f>C19/K19*100</f>
        <v>91.649694501018331</v>
      </c>
    </row>
    <row r="20" spans="1:12" s="2" customFormat="1" ht="23.25" hidden="1" customHeight="1">
      <c r="A20" s="395"/>
      <c r="B20" s="18">
        <v>-3</v>
      </c>
      <c r="C20" s="18">
        <v>-270</v>
      </c>
      <c r="D20" s="18"/>
      <c r="E20" s="32">
        <v>-49</v>
      </c>
      <c r="F20" s="40">
        <v>-3</v>
      </c>
      <c r="G20" s="40">
        <v>-37</v>
      </c>
      <c r="H20" s="40" t="s">
        <v>53</v>
      </c>
      <c r="I20" s="48">
        <v>-9</v>
      </c>
      <c r="J20" s="18"/>
      <c r="K20" s="18"/>
      <c r="L20" s="18"/>
    </row>
    <row r="21" spans="1:12" ht="23.25" hidden="1" customHeight="1">
      <c r="A21" s="395" t="s">
        <v>62</v>
      </c>
      <c r="B21" s="19">
        <v>6</v>
      </c>
      <c r="C21" s="19">
        <v>450</v>
      </c>
      <c r="D21" s="19"/>
      <c r="E21" s="33">
        <f>F21+G21+H21+I21</f>
        <v>76</v>
      </c>
      <c r="F21" s="41">
        <v>6</v>
      </c>
      <c r="G21" s="41">
        <v>56</v>
      </c>
      <c r="H21" s="41">
        <v>1</v>
      </c>
      <c r="I21" s="49">
        <v>13</v>
      </c>
      <c r="J21" s="19"/>
      <c r="K21" s="19">
        <v>526</v>
      </c>
      <c r="L21" s="57">
        <f>C21/K21*100</f>
        <v>85.551330798479086</v>
      </c>
    </row>
    <row r="22" spans="1:12" s="2" customFormat="1" ht="23.25" hidden="1" customHeight="1">
      <c r="A22" s="395"/>
      <c r="B22" s="18">
        <v>-3</v>
      </c>
      <c r="C22" s="18">
        <v>-270</v>
      </c>
      <c r="D22" s="18"/>
      <c r="E22" s="32">
        <f>F22+G22+I22</f>
        <v>-48</v>
      </c>
      <c r="F22" s="40">
        <v>-3</v>
      </c>
      <c r="G22" s="40">
        <v>-38</v>
      </c>
      <c r="H22" s="40" t="s">
        <v>53</v>
      </c>
      <c r="I22" s="48">
        <v>-7</v>
      </c>
      <c r="J22" s="18"/>
      <c r="K22" s="18"/>
      <c r="L22" s="18"/>
    </row>
    <row r="23" spans="1:12" ht="23.25" hidden="1" customHeight="1">
      <c r="A23" s="395" t="s">
        <v>8</v>
      </c>
      <c r="B23" s="19">
        <v>6</v>
      </c>
      <c r="C23" s="19">
        <v>450</v>
      </c>
      <c r="D23" s="19"/>
      <c r="E23" s="33">
        <f>F23+G23+H23+I23</f>
        <v>76</v>
      </c>
      <c r="F23" s="41">
        <v>6</v>
      </c>
      <c r="G23" s="41">
        <v>56</v>
      </c>
      <c r="H23" s="41">
        <v>1</v>
      </c>
      <c r="I23" s="49">
        <v>13</v>
      </c>
      <c r="J23" s="19"/>
      <c r="K23" s="19">
        <v>497</v>
      </c>
      <c r="L23" s="57">
        <f>C23/K23*100</f>
        <v>90.543259557344072</v>
      </c>
    </row>
    <row r="24" spans="1:12" s="2" customFormat="1" ht="23.25" hidden="1" customHeight="1">
      <c r="A24" s="395"/>
      <c r="B24" s="18">
        <v>-3</v>
      </c>
      <c r="C24" s="18">
        <v>-270</v>
      </c>
      <c r="D24" s="18"/>
      <c r="E24" s="32">
        <f>F24+G24+I24</f>
        <v>-48</v>
      </c>
      <c r="F24" s="40">
        <v>-3</v>
      </c>
      <c r="G24" s="40">
        <v>-38</v>
      </c>
      <c r="H24" s="40" t="s">
        <v>53</v>
      </c>
      <c r="I24" s="48">
        <v>-7</v>
      </c>
      <c r="J24" s="18"/>
      <c r="K24" s="18"/>
      <c r="L24" s="18"/>
    </row>
    <row r="25" spans="1:12" ht="23.25" hidden="1" customHeight="1">
      <c r="A25" s="388" t="s">
        <v>27</v>
      </c>
      <c r="B25" s="19">
        <v>6</v>
      </c>
      <c r="C25" s="19">
        <v>450</v>
      </c>
      <c r="D25" s="19"/>
      <c r="E25" s="33">
        <f>F25+G25+H25+I25</f>
        <v>77</v>
      </c>
      <c r="F25" s="41">
        <v>6</v>
      </c>
      <c r="G25" s="41">
        <v>57</v>
      </c>
      <c r="H25" s="41">
        <v>1</v>
      </c>
      <c r="I25" s="49">
        <v>13</v>
      </c>
      <c r="J25" s="19"/>
      <c r="K25" s="19">
        <v>490</v>
      </c>
      <c r="L25" s="57">
        <f>C25/K25*100</f>
        <v>91.83673469387756</v>
      </c>
    </row>
    <row r="26" spans="1:12" s="2" customFormat="1" ht="23.25" hidden="1" customHeight="1">
      <c r="A26" s="388"/>
      <c r="B26" s="18">
        <v>-3</v>
      </c>
      <c r="C26" s="18">
        <v>-270</v>
      </c>
      <c r="D26" s="18"/>
      <c r="E26" s="32">
        <f>F26+G26+I26</f>
        <v>-49</v>
      </c>
      <c r="F26" s="40">
        <v>-3</v>
      </c>
      <c r="G26" s="40">
        <v>-39</v>
      </c>
      <c r="H26" s="40" t="s">
        <v>53</v>
      </c>
      <c r="I26" s="48">
        <v>-7</v>
      </c>
      <c r="J26" s="18"/>
      <c r="K26" s="18"/>
      <c r="L26" s="18"/>
    </row>
    <row r="27" spans="1:12" s="2" customFormat="1" ht="23.25" hidden="1" customHeight="1">
      <c r="A27" s="388" t="s">
        <v>64</v>
      </c>
      <c r="B27" s="19">
        <v>6</v>
      </c>
      <c r="C27" s="19">
        <v>450</v>
      </c>
      <c r="D27" s="19"/>
      <c r="E27" s="33">
        <f>F27+G27+H27+I27</f>
        <v>78</v>
      </c>
      <c r="F27" s="41">
        <v>6</v>
      </c>
      <c r="G27" s="41">
        <v>58</v>
      </c>
      <c r="H27" s="41">
        <v>1</v>
      </c>
      <c r="I27" s="49">
        <v>13</v>
      </c>
      <c r="J27" s="19"/>
      <c r="K27" s="19">
        <v>456</v>
      </c>
      <c r="L27" s="57">
        <f>C27/K27*100</f>
        <v>98.68421052631578</v>
      </c>
    </row>
    <row r="28" spans="1:12" s="2" customFormat="1" ht="23.25" hidden="1" customHeight="1">
      <c r="A28" s="388"/>
      <c r="B28" s="18">
        <v>-3</v>
      </c>
      <c r="C28" s="18">
        <v>-270</v>
      </c>
      <c r="D28" s="18"/>
      <c r="E28" s="32">
        <f>F28+G28+I28</f>
        <v>-50</v>
      </c>
      <c r="F28" s="40">
        <v>-3</v>
      </c>
      <c r="G28" s="40">
        <v>-40</v>
      </c>
      <c r="H28" s="40" t="s">
        <v>53</v>
      </c>
      <c r="I28" s="48">
        <v>-7</v>
      </c>
      <c r="J28" s="18"/>
      <c r="K28" s="18"/>
      <c r="L28" s="18"/>
    </row>
    <row r="29" spans="1:12" ht="23.25" hidden="1" customHeight="1">
      <c r="A29" s="388" t="s">
        <v>61</v>
      </c>
      <c r="B29" s="19">
        <v>6</v>
      </c>
      <c r="C29" s="19">
        <v>450</v>
      </c>
      <c r="D29" s="19"/>
      <c r="E29" s="33">
        <f>F29+G29+H29+I29</f>
        <v>80</v>
      </c>
      <c r="F29" s="41">
        <v>6</v>
      </c>
      <c r="G29" s="41">
        <v>60</v>
      </c>
      <c r="H29" s="41">
        <v>1</v>
      </c>
      <c r="I29" s="49">
        <v>13</v>
      </c>
      <c r="J29" s="19"/>
      <c r="K29" s="19">
        <v>515</v>
      </c>
      <c r="L29" s="57">
        <f>C29/K29*100</f>
        <v>87.378640776699029</v>
      </c>
    </row>
    <row r="30" spans="1:12" s="2" customFormat="1" ht="23.25" hidden="1" customHeight="1">
      <c r="A30" s="388"/>
      <c r="B30" s="18">
        <v>-3</v>
      </c>
      <c r="C30" s="18">
        <v>-270</v>
      </c>
      <c r="D30" s="18"/>
      <c r="E30" s="32">
        <f>F30+G30+I30</f>
        <v>-52</v>
      </c>
      <c r="F30" s="40">
        <v>-3</v>
      </c>
      <c r="G30" s="40">
        <v>-42</v>
      </c>
      <c r="H30" s="40" t="s">
        <v>53</v>
      </c>
      <c r="I30" s="48">
        <v>-7</v>
      </c>
      <c r="J30" s="18"/>
      <c r="K30" s="18"/>
      <c r="L30" s="18"/>
    </row>
    <row r="31" spans="1:12" ht="23.25" hidden="1" customHeight="1">
      <c r="A31" s="388">
        <v>14</v>
      </c>
      <c r="B31" s="19">
        <v>6</v>
      </c>
      <c r="C31" s="19">
        <v>450</v>
      </c>
      <c r="D31" s="19"/>
      <c r="E31" s="33">
        <v>76</v>
      </c>
      <c r="F31" s="41">
        <v>6</v>
      </c>
      <c r="G31" s="41">
        <v>57</v>
      </c>
      <c r="H31" s="41">
        <v>1</v>
      </c>
      <c r="I31" s="49">
        <v>12</v>
      </c>
      <c r="J31" s="19"/>
      <c r="K31" s="19">
        <v>535</v>
      </c>
      <c r="L31" s="57">
        <f>C31/K31*100</f>
        <v>84.112149532710276</v>
      </c>
    </row>
    <row r="32" spans="1:12" s="2" customFormat="1" ht="23.25" hidden="1" customHeight="1">
      <c r="A32" s="388"/>
      <c r="B32" s="18">
        <v>-3</v>
      </c>
      <c r="C32" s="18">
        <v>-270</v>
      </c>
      <c r="D32" s="18"/>
      <c r="E32" s="32">
        <v>-49</v>
      </c>
      <c r="F32" s="40">
        <v>-3</v>
      </c>
      <c r="G32" s="40">
        <v>-39</v>
      </c>
      <c r="H32" s="40" t="s">
        <v>53</v>
      </c>
      <c r="I32" s="48">
        <v>-7</v>
      </c>
      <c r="J32" s="18"/>
      <c r="K32" s="18"/>
      <c r="L32" s="18"/>
    </row>
    <row r="33" spans="1:12" s="2" customFormat="1" ht="23.25" customHeight="1">
      <c r="A33" s="383" t="s">
        <v>68</v>
      </c>
      <c r="B33" s="20">
        <v>9</v>
      </c>
      <c r="C33" s="20">
        <v>780</v>
      </c>
      <c r="D33" s="20">
        <f t="shared" ref="D33:D52" si="0">E33+J33</f>
        <v>214</v>
      </c>
      <c r="E33" s="34">
        <f t="shared" ref="E33:E52" si="1">SUM(F33:I33)</f>
        <v>106</v>
      </c>
      <c r="F33" s="42">
        <v>9</v>
      </c>
      <c r="G33" s="42">
        <v>83</v>
      </c>
      <c r="H33" s="42">
        <v>3</v>
      </c>
      <c r="I33" s="50">
        <v>11</v>
      </c>
      <c r="J33" s="20">
        <v>108</v>
      </c>
      <c r="K33" s="20">
        <v>825</v>
      </c>
      <c r="L33" s="58">
        <f>C33/K33*100</f>
        <v>94.545454545454547</v>
      </c>
    </row>
    <row r="34" spans="1:12" s="2" customFormat="1" ht="23.25" customHeight="1">
      <c r="A34" s="384"/>
      <c r="B34" s="21">
        <v>-6</v>
      </c>
      <c r="C34" s="26">
        <v>570</v>
      </c>
      <c r="D34" s="26">
        <f t="shared" si="0"/>
        <v>161</v>
      </c>
      <c r="E34" s="35">
        <f t="shared" si="1"/>
        <v>84</v>
      </c>
      <c r="F34" s="43">
        <v>6</v>
      </c>
      <c r="G34" s="43">
        <v>70</v>
      </c>
      <c r="H34" s="43">
        <v>0</v>
      </c>
      <c r="I34" s="51">
        <v>8</v>
      </c>
      <c r="J34" s="26">
        <v>77</v>
      </c>
      <c r="K34" s="26">
        <v>619</v>
      </c>
      <c r="L34" s="59"/>
    </row>
    <row r="35" spans="1:12" s="2" customFormat="1" ht="23.25" customHeight="1">
      <c r="A35" s="383" t="s">
        <v>70</v>
      </c>
      <c r="B35" s="20">
        <v>9</v>
      </c>
      <c r="C35" s="20">
        <v>810</v>
      </c>
      <c r="D35" s="20">
        <f t="shared" si="0"/>
        <v>236</v>
      </c>
      <c r="E35" s="34">
        <f t="shared" si="1"/>
        <v>110</v>
      </c>
      <c r="F35" s="42">
        <v>9</v>
      </c>
      <c r="G35" s="42">
        <v>87</v>
      </c>
      <c r="H35" s="42">
        <v>3</v>
      </c>
      <c r="I35" s="50">
        <v>11</v>
      </c>
      <c r="J35" s="20">
        <v>126</v>
      </c>
      <c r="K35" s="20">
        <v>952</v>
      </c>
      <c r="L35" s="58">
        <f>C35/K35*100</f>
        <v>85.084033613445371</v>
      </c>
    </row>
    <row r="36" spans="1:12" s="2" customFormat="1" ht="23.25" customHeight="1">
      <c r="A36" s="384"/>
      <c r="B36" s="21">
        <v>-6</v>
      </c>
      <c r="C36" s="26">
        <v>600</v>
      </c>
      <c r="D36" s="26">
        <f t="shared" si="0"/>
        <v>174</v>
      </c>
      <c r="E36" s="35">
        <f t="shared" si="1"/>
        <v>87</v>
      </c>
      <c r="F36" s="43">
        <v>6</v>
      </c>
      <c r="G36" s="43">
        <v>73</v>
      </c>
      <c r="H36" s="43">
        <v>0</v>
      </c>
      <c r="I36" s="51">
        <v>8</v>
      </c>
      <c r="J36" s="26">
        <v>87</v>
      </c>
      <c r="K36" s="26">
        <v>730</v>
      </c>
      <c r="L36" s="59"/>
    </row>
    <row r="37" spans="1:12" s="2" customFormat="1" ht="23.25" customHeight="1">
      <c r="A37" s="383" t="s">
        <v>67</v>
      </c>
      <c r="B37" s="20">
        <v>9</v>
      </c>
      <c r="C37" s="20">
        <v>810</v>
      </c>
      <c r="D37" s="20">
        <f t="shared" si="0"/>
        <v>244</v>
      </c>
      <c r="E37" s="34">
        <f t="shared" si="1"/>
        <v>116</v>
      </c>
      <c r="F37" s="42">
        <v>9</v>
      </c>
      <c r="G37" s="42">
        <v>93</v>
      </c>
      <c r="H37" s="42">
        <v>3</v>
      </c>
      <c r="I37" s="50">
        <v>11</v>
      </c>
      <c r="J37" s="20">
        <v>128</v>
      </c>
      <c r="K37" s="20">
        <v>935</v>
      </c>
      <c r="L37" s="58">
        <f>C37/K37*100</f>
        <v>86.631016042780757</v>
      </c>
    </row>
    <row r="38" spans="1:12" s="2" customFormat="1" ht="23.25" customHeight="1">
      <c r="A38" s="384"/>
      <c r="B38" s="21">
        <v>-6</v>
      </c>
      <c r="C38" s="26">
        <v>600</v>
      </c>
      <c r="D38" s="26">
        <f t="shared" si="0"/>
        <v>182</v>
      </c>
      <c r="E38" s="35">
        <f t="shared" si="1"/>
        <v>92</v>
      </c>
      <c r="F38" s="43">
        <v>6</v>
      </c>
      <c r="G38" s="43">
        <v>78</v>
      </c>
      <c r="H38" s="43">
        <v>0</v>
      </c>
      <c r="I38" s="51">
        <v>8</v>
      </c>
      <c r="J38" s="26">
        <v>90</v>
      </c>
      <c r="K38" s="26">
        <v>685</v>
      </c>
      <c r="L38" s="59"/>
    </row>
    <row r="39" spans="1:12" s="2" customFormat="1" ht="23.25" customHeight="1">
      <c r="A39" s="383" t="s">
        <v>71</v>
      </c>
      <c r="B39" s="20">
        <v>9</v>
      </c>
      <c r="C39" s="20">
        <v>810</v>
      </c>
      <c r="D39" s="20">
        <f t="shared" si="0"/>
        <v>248</v>
      </c>
      <c r="E39" s="34">
        <f t="shared" si="1"/>
        <v>119</v>
      </c>
      <c r="F39" s="42">
        <v>9</v>
      </c>
      <c r="G39" s="42">
        <v>96</v>
      </c>
      <c r="H39" s="42">
        <v>3</v>
      </c>
      <c r="I39" s="50">
        <v>11</v>
      </c>
      <c r="J39" s="20">
        <v>129</v>
      </c>
      <c r="K39" s="20">
        <v>958</v>
      </c>
      <c r="L39" s="58">
        <f>C39/K39*100</f>
        <v>84.551148225469731</v>
      </c>
    </row>
    <row r="40" spans="1:12" s="2" customFormat="1" ht="23.25" customHeight="1">
      <c r="A40" s="384"/>
      <c r="B40" s="21">
        <v>-6</v>
      </c>
      <c r="C40" s="26">
        <v>600</v>
      </c>
      <c r="D40" s="26">
        <f t="shared" si="0"/>
        <v>183</v>
      </c>
      <c r="E40" s="35">
        <f t="shared" si="1"/>
        <v>96</v>
      </c>
      <c r="F40" s="43">
        <v>6</v>
      </c>
      <c r="G40" s="43">
        <v>82</v>
      </c>
      <c r="H40" s="43">
        <v>0</v>
      </c>
      <c r="I40" s="51">
        <v>8</v>
      </c>
      <c r="J40" s="26">
        <v>87</v>
      </c>
      <c r="K40" s="26">
        <v>711</v>
      </c>
      <c r="L40" s="59"/>
    </row>
    <row r="41" spans="1:12" s="2" customFormat="1" ht="23.25" customHeight="1">
      <c r="A41" s="383" t="s">
        <v>73</v>
      </c>
      <c r="B41" s="20">
        <v>12</v>
      </c>
      <c r="C41" s="20">
        <v>1065</v>
      </c>
      <c r="D41" s="20">
        <f t="shared" si="0"/>
        <v>299</v>
      </c>
      <c r="E41" s="34">
        <f t="shared" si="1"/>
        <v>159</v>
      </c>
      <c r="F41" s="42">
        <v>12</v>
      </c>
      <c r="G41" s="42">
        <v>128</v>
      </c>
      <c r="H41" s="42">
        <v>3</v>
      </c>
      <c r="I41" s="50">
        <v>16</v>
      </c>
      <c r="J41" s="20">
        <v>140</v>
      </c>
      <c r="K41" s="20">
        <v>1164</v>
      </c>
      <c r="L41" s="58">
        <f>C41/K41*100</f>
        <v>91.494845360824741</v>
      </c>
    </row>
    <row r="42" spans="1:12" s="2" customFormat="1" ht="23.25" customHeight="1">
      <c r="A42" s="384"/>
      <c r="B42" s="21">
        <v>-9</v>
      </c>
      <c r="C42" s="26">
        <v>855</v>
      </c>
      <c r="D42" s="26">
        <f t="shared" si="0"/>
        <v>238</v>
      </c>
      <c r="E42" s="35">
        <f t="shared" si="1"/>
        <v>134</v>
      </c>
      <c r="F42" s="43">
        <v>9</v>
      </c>
      <c r="G42" s="43">
        <v>112</v>
      </c>
      <c r="H42" s="43">
        <v>0</v>
      </c>
      <c r="I42" s="51">
        <v>13</v>
      </c>
      <c r="J42" s="26">
        <v>104</v>
      </c>
      <c r="K42" s="26">
        <v>947</v>
      </c>
      <c r="L42" s="59"/>
    </row>
    <row r="43" spans="1:12" s="2" customFormat="1" ht="23.25" customHeight="1">
      <c r="A43" s="383" t="s">
        <v>77</v>
      </c>
      <c r="B43" s="20">
        <v>12</v>
      </c>
      <c r="C43" s="20">
        <v>1082</v>
      </c>
      <c r="D43" s="20">
        <f t="shared" si="0"/>
        <v>279</v>
      </c>
      <c r="E43" s="34">
        <f t="shared" si="1"/>
        <v>139</v>
      </c>
      <c r="F43" s="42">
        <v>13</v>
      </c>
      <c r="G43" s="42">
        <v>111</v>
      </c>
      <c r="H43" s="42">
        <v>1</v>
      </c>
      <c r="I43" s="50">
        <v>14</v>
      </c>
      <c r="J43" s="20">
        <v>140</v>
      </c>
      <c r="K43" s="20">
        <v>1199</v>
      </c>
      <c r="L43" s="58">
        <f>C43/K43*100</f>
        <v>90.241868223519589</v>
      </c>
    </row>
    <row r="44" spans="1:12" s="2" customFormat="1" ht="23.25" customHeight="1">
      <c r="A44" s="384"/>
      <c r="B44" s="21">
        <v>-9</v>
      </c>
      <c r="C44" s="26">
        <v>875</v>
      </c>
      <c r="D44" s="26">
        <f t="shared" si="0"/>
        <v>221</v>
      </c>
      <c r="E44" s="35">
        <f t="shared" si="1"/>
        <v>120</v>
      </c>
      <c r="F44" s="43">
        <v>10</v>
      </c>
      <c r="G44" s="43">
        <v>99</v>
      </c>
      <c r="H44" s="43">
        <v>0</v>
      </c>
      <c r="I44" s="51">
        <v>11</v>
      </c>
      <c r="J44" s="26">
        <v>101</v>
      </c>
      <c r="K44" s="26" t="s">
        <v>112</v>
      </c>
      <c r="L44" s="59"/>
    </row>
    <row r="45" spans="1:12" s="2" customFormat="1" ht="23.25" customHeight="1">
      <c r="A45" s="383" t="s">
        <v>81</v>
      </c>
      <c r="B45" s="20">
        <v>13</v>
      </c>
      <c r="C45" s="20">
        <v>1126</v>
      </c>
      <c r="D45" s="20">
        <f t="shared" si="0"/>
        <v>299</v>
      </c>
      <c r="E45" s="34">
        <f t="shared" si="1"/>
        <v>148</v>
      </c>
      <c r="F45" s="42">
        <v>13</v>
      </c>
      <c r="G45" s="42">
        <v>120</v>
      </c>
      <c r="H45" s="42">
        <v>1</v>
      </c>
      <c r="I45" s="50">
        <v>14</v>
      </c>
      <c r="J45" s="20">
        <v>151</v>
      </c>
      <c r="K45" s="20">
        <v>1267</v>
      </c>
      <c r="L45" s="58">
        <f>C45/K45*100</f>
        <v>88.871349644830318</v>
      </c>
    </row>
    <row r="46" spans="1:12" s="2" customFormat="1" ht="23.25" customHeight="1">
      <c r="A46" s="384"/>
      <c r="B46" s="21">
        <v>-11</v>
      </c>
      <c r="C46" s="26">
        <v>999</v>
      </c>
      <c r="D46" s="26">
        <f t="shared" si="0"/>
        <v>255</v>
      </c>
      <c r="E46" s="35">
        <f t="shared" si="1"/>
        <v>130</v>
      </c>
      <c r="F46" s="43">
        <v>11</v>
      </c>
      <c r="G46" s="43">
        <v>107</v>
      </c>
      <c r="H46" s="43">
        <v>0</v>
      </c>
      <c r="I46" s="51">
        <v>12</v>
      </c>
      <c r="J46" s="26">
        <v>125</v>
      </c>
      <c r="K46" s="26" t="s">
        <v>112</v>
      </c>
      <c r="L46" s="59"/>
    </row>
    <row r="47" spans="1:12" s="2" customFormat="1" ht="23.25" customHeight="1">
      <c r="A47" s="383" t="s">
        <v>28</v>
      </c>
      <c r="B47" s="20">
        <v>13</v>
      </c>
      <c r="C47" s="20">
        <v>1160</v>
      </c>
      <c r="D47" s="20">
        <f t="shared" si="0"/>
        <v>308</v>
      </c>
      <c r="E47" s="34">
        <f t="shared" si="1"/>
        <v>152</v>
      </c>
      <c r="F47" s="42">
        <v>13</v>
      </c>
      <c r="G47" s="42">
        <v>121</v>
      </c>
      <c r="H47" s="42">
        <v>1</v>
      </c>
      <c r="I47" s="50">
        <v>17</v>
      </c>
      <c r="J47" s="20">
        <v>156</v>
      </c>
      <c r="K47" s="20">
        <v>1285</v>
      </c>
      <c r="L47" s="58">
        <f>C47/K47*100</f>
        <v>90.272373540856037</v>
      </c>
    </row>
    <row r="48" spans="1:12" s="2" customFormat="1" ht="23.25" customHeight="1">
      <c r="A48" s="384"/>
      <c r="B48" s="21">
        <v>-11</v>
      </c>
      <c r="C48" s="26">
        <v>1023</v>
      </c>
      <c r="D48" s="26">
        <f t="shared" si="0"/>
        <v>264</v>
      </c>
      <c r="E48" s="35">
        <f t="shared" si="1"/>
        <v>134</v>
      </c>
      <c r="F48" s="43">
        <v>11</v>
      </c>
      <c r="G48" s="43">
        <v>108</v>
      </c>
      <c r="H48" s="43">
        <v>0</v>
      </c>
      <c r="I48" s="51">
        <v>15</v>
      </c>
      <c r="J48" s="26">
        <v>130</v>
      </c>
      <c r="K48" s="26" t="s">
        <v>112</v>
      </c>
      <c r="L48" s="59"/>
    </row>
    <row r="49" spans="1:13" s="2" customFormat="1" ht="23.25" customHeight="1">
      <c r="A49" s="383" t="s">
        <v>83</v>
      </c>
      <c r="B49" s="20">
        <v>13</v>
      </c>
      <c r="C49" s="20">
        <v>1160</v>
      </c>
      <c r="D49" s="20">
        <f t="shared" si="0"/>
        <v>316</v>
      </c>
      <c r="E49" s="34">
        <f t="shared" si="1"/>
        <v>153</v>
      </c>
      <c r="F49" s="42">
        <v>13</v>
      </c>
      <c r="G49" s="42">
        <v>121</v>
      </c>
      <c r="H49" s="42">
        <v>1</v>
      </c>
      <c r="I49" s="50">
        <v>18</v>
      </c>
      <c r="J49" s="20">
        <v>163</v>
      </c>
      <c r="K49" s="20">
        <v>1232</v>
      </c>
      <c r="L49" s="58">
        <f>C49/K49*100</f>
        <v>94.155844155844164</v>
      </c>
    </row>
    <row r="50" spans="1:13" s="2" customFormat="1" ht="23.25" customHeight="1">
      <c r="A50" s="384"/>
      <c r="B50" s="21">
        <v>-11</v>
      </c>
      <c r="C50" s="26">
        <v>1023</v>
      </c>
      <c r="D50" s="26">
        <f t="shared" si="0"/>
        <v>270</v>
      </c>
      <c r="E50" s="35">
        <f t="shared" si="1"/>
        <v>133</v>
      </c>
      <c r="F50" s="43">
        <v>11</v>
      </c>
      <c r="G50" s="43">
        <v>106</v>
      </c>
      <c r="H50" s="43">
        <v>0</v>
      </c>
      <c r="I50" s="51">
        <v>16</v>
      </c>
      <c r="J50" s="26">
        <v>137</v>
      </c>
      <c r="K50" s="26" t="s">
        <v>112</v>
      </c>
      <c r="L50" s="59"/>
    </row>
    <row r="51" spans="1:13" s="2" customFormat="1" ht="23.25" customHeight="1">
      <c r="A51" s="383" t="s">
        <v>87</v>
      </c>
      <c r="B51" s="20">
        <v>13</v>
      </c>
      <c r="C51" s="20">
        <v>1160</v>
      </c>
      <c r="D51" s="20">
        <f t="shared" si="0"/>
        <v>299</v>
      </c>
      <c r="E51" s="34">
        <f t="shared" si="1"/>
        <v>154</v>
      </c>
      <c r="F51" s="42">
        <v>13</v>
      </c>
      <c r="G51" s="42">
        <v>123</v>
      </c>
      <c r="H51" s="42">
        <v>1</v>
      </c>
      <c r="I51" s="50">
        <v>17</v>
      </c>
      <c r="J51" s="20">
        <v>145</v>
      </c>
      <c r="K51" s="20">
        <v>1295</v>
      </c>
      <c r="L51" s="58">
        <f>C51/K51*100</f>
        <v>89.575289575289574</v>
      </c>
    </row>
    <row r="52" spans="1:13" s="2" customFormat="1" ht="23.25" customHeight="1">
      <c r="A52" s="384"/>
      <c r="B52" s="21">
        <v>-11</v>
      </c>
      <c r="C52" s="26">
        <v>1023</v>
      </c>
      <c r="D52" s="26">
        <f t="shared" si="0"/>
        <v>256</v>
      </c>
      <c r="E52" s="35">
        <f t="shared" si="1"/>
        <v>136</v>
      </c>
      <c r="F52" s="43">
        <v>11</v>
      </c>
      <c r="G52" s="43">
        <v>110</v>
      </c>
      <c r="H52" s="43">
        <v>0</v>
      </c>
      <c r="I52" s="51">
        <v>15</v>
      </c>
      <c r="J52" s="26">
        <v>120</v>
      </c>
      <c r="K52" s="26" t="s">
        <v>112</v>
      </c>
      <c r="L52" s="59"/>
    </row>
    <row r="53" spans="1:13" s="2" customFormat="1" ht="15" customHeight="1">
      <c r="A53" s="10" t="s">
        <v>79</v>
      </c>
      <c r="B53" s="22"/>
      <c r="C53" s="22"/>
      <c r="D53" s="22"/>
      <c r="E53" s="22"/>
      <c r="F53" s="22"/>
      <c r="G53" s="22"/>
      <c r="H53" s="22"/>
      <c r="I53" s="22"/>
      <c r="J53" s="22"/>
      <c r="K53" s="22"/>
      <c r="L53" s="45" t="s">
        <v>89</v>
      </c>
    </row>
    <row r="54" spans="1:13" ht="15" customHeight="1">
      <c r="A54" s="11" t="s">
        <v>334</v>
      </c>
      <c r="B54" s="23"/>
      <c r="C54" s="27"/>
      <c r="D54" s="27"/>
      <c r="E54" s="27"/>
      <c r="F54" s="27"/>
      <c r="G54" s="12"/>
      <c r="H54" s="27"/>
      <c r="I54" s="12"/>
      <c r="J54" s="12"/>
      <c r="K54" s="44"/>
      <c r="L54" s="12"/>
      <c r="M54" s="2"/>
    </row>
    <row r="55" spans="1:13" ht="18" customHeight="1">
      <c r="A55" s="12"/>
      <c r="B55" s="23"/>
      <c r="C55" s="12"/>
      <c r="D55" s="12"/>
      <c r="E55" s="12"/>
      <c r="F55" s="12"/>
      <c r="G55" s="12"/>
      <c r="H55" s="12"/>
      <c r="I55" s="12"/>
      <c r="J55" s="12"/>
      <c r="K55" s="44"/>
      <c r="L55" s="12"/>
      <c r="M55" s="2"/>
    </row>
    <row r="56" spans="1:13" s="3" customFormat="1" ht="18" customHeight="1">
      <c r="A56" s="13" t="s">
        <v>76</v>
      </c>
      <c r="B56" s="24"/>
      <c r="C56" s="28"/>
      <c r="D56" s="28"/>
      <c r="E56" s="28"/>
      <c r="F56" s="12"/>
      <c r="G56" s="12"/>
      <c r="H56" s="44" t="s">
        <v>43</v>
      </c>
      <c r="I56" s="12"/>
      <c r="J56" s="44"/>
      <c r="K56" s="12"/>
      <c r="L56" s="12"/>
    </row>
    <row r="57" spans="1:13" s="3" customFormat="1" ht="21" customHeight="1">
      <c r="A57" s="396"/>
      <c r="B57" s="397"/>
      <c r="C57" s="396" t="s">
        <v>78</v>
      </c>
      <c r="D57" s="397"/>
      <c r="E57" s="407" t="s">
        <v>23</v>
      </c>
      <c r="F57" s="408"/>
      <c r="G57" s="408" t="s">
        <v>24</v>
      </c>
      <c r="H57" s="409"/>
      <c r="I57" s="12"/>
      <c r="J57" s="52"/>
      <c r="K57" s="12"/>
      <c r="L57" s="12"/>
    </row>
    <row r="58" spans="1:13" s="3" customFormat="1" ht="30.75" customHeight="1">
      <c r="A58" s="396" t="s">
        <v>66</v>
      </c>
      <c r="B58" s="397"/>
      <c r="C58" s="398">
        <f>SUM(E58:H58)</f>
        <v>22370.149999999998</v>
      </c>
      <c r="D58" s="399"/>
      <c r="E58" s="400">
        <v>4581.03</v>
      </c>
      <c r="F58" s="401"/>
      <c r="G58" s="401">
        <v>17789.12</v>
      </c>
      <c r="H58" s="402"/>
      <c r="I58" s="12"/>
      <c r="J58" s="53"/>
      <c r="K58" s="12"/>
      <c r="L58" s="12"/>
    </row>
    <row r="59" spans="1:13" s="3" customFormat="1" ht="30.75" customHeight="1">
      <c r="A59" s="396" t="s">
        <v>95</v>
      </c>
      <c r="B59" s="397"/>
      <c r="C59" s="400">
        <f>SUM(E59:H59)</f>
        <v>9217.59</v>
      </c>
      <c r="D59" s="403"/>
      <c r="E59" s="400">
        <v>1361.05</v>
      </c>
      <c r="F59" s="401"/>
      <c r="G59" s="401">
        <v>7856.54</v>
      </c>
      <c r="H59" s="402"/>
      <c r="I59" s="12"/>
      <c r="J59" s="53"/>
      <c r="K59" s="12"/>
      <c r="L59" s="12"/>
    </row>
    <row r="60" spans="1:13" s="3" customFormat="1" ht="18" customHeight="1">
      <c r="A60" s="14" t="s">
        <v>2</v>
      </c>
      <c r="B60" s="12"/>
      <c r="C60" s="12"/>
      <c r="D60" s="12"/>
      <c r="E60" s="12"/>
      <c r="F60" s="12"/>
      <c r="G60" s="12"/>
      <c r="H60" s="45" t="s">
        <v>89</v>
      </c>
      <c r="I60" s="12"/>
      <c r="J60" s="45"/>
      <c r="K60" s="12"/>
      <c r="L60" s="12"/>
    </row>
    <row r="67" spans="1:11" ht="12" customHeight="1">
      <c r="A67" s="15"/>
      <c r="B67" s="385"/>
      <c r="C67" s="29"/>
      <c r="D67" s="29"/>
      <c r="E67" s="29"/>
      <c r="F67" s="29"/>
      <c r="G67" s="29"/>
      <c r="H67" s="29"/>
      <c r="I67" s="385"/>
      <c r="J67" s="386"/>
      <c r="K67" s="385"/>
    </row>
    <row r="68" spans="1:11" ht="12" customHeight="1">
      <c r="A68" s="15"/>
      <c r="B68" s="385"/>
      <c r="C68" s="25"/>
      <c r="D68" s="25"/>
      <c r="E68" s="36"/>
      <c r="F68" s="25"/>
      <c r="G68" s="25"/>
      <c r="H68" s="25"/>
      <c r="I68" s="385"/>
      <c r="J68" s="387"/>
      <c r="K68" s="385"/>
    </row>
    <row r="69" spans="1:11">
      <c r="A69" s="15"/>
      <c r="B69" s="15"/>
      <c r="C69" s="15"/>
      <c r="D69" s="15"/>
      <c r="E69" s="15"/>
      <c r="F69" s="15"/>
      <c r="G69" s="15"/>
      <c r="H69" s="15"/>
      <c r="I69" s="15"/>
      <c r="J69" s="15"/>
      <c r="K69" s="15"/>
    </row>
    <row r="70" spans="1:11">
      <c r="A70" s="15"/>
      <c r="B70" s="15"/>
      <c r="C70" s="15"/>
      <c r="D70" s="15"/>
      <c r="E70" s="15"/>
      <c r="F70" s="15"/>
      <c r="G70" s="15"/>
      <c r="H70" s="15"/>
      <c r="I70" s="15"/>
      <c r="J70" s="15"/>
      <c r="K70" s="15"/>
    </row>
    <row r="71" spans="1:11">
      <c r="A71" s="15"/>
      <c r="B71" s="15"/>
      <c r="C71" s="15"/>
      <c r="D71" s="15"/>
      <c r="E71" s="15"/>
      <c r="F71" s="15"/>
      <c r="G71" s="15"/>
      <c r="H71" s="15"/>
      <c r="I71" s="15"/>
      <c r="J71" s="15"/>
      <c r="K71" s="15"/>
    </row>
    <row r="72" spans="1:11">
      <c r="A72" s="15"/>
      <c r="B72" s="15"/>
      <c r="C72" s="15"/>
      <c r="D72" s="15"/>
      <c r="E72" s="15"/>
      <c r="F72" s="15"/>
      <c r="G72" s="15"/>
      <c r="H72" s="15"/>
      <c r="I72" s="15"/>
      <c r="J72" s="15"/>
      <c r="K72" s="15"/>
    </row>
    <row r="73" spans="1:11">
      <c r="A73" s="15"/>
      <c r="B73" s="15"/>
      <c r="C73" s="15"/>
      <c r="D73" s="15"/>
      <c r="E73" s="15"/>
      <c r="F73" s="15"/>
      <c r="G73" s="15"/>
      <c r="H73" s="15"/>
      <c r="I73" s="15"/>
      <c r="J73" s="15"/>
      <c r="K73" s="15"/>
    </row>
    <row r="74" spans="1:11">
      <c r="A74" s="15"/>
      <c r="B74" s="15"/>
      <c r="C74" s="15"/>
      <c r="D74" s="15"/>
      <c r="E74" s="15"/>
      <c r="F74" s="15"/>
      <c r="G74" s="15"/>
      <c r="H74" s="15"/>
      <c r="I74" s="15"/>
      <c r="J74" s="54"/>
      <c r="K74" s="15"/>
    </row>
    <row r="75" spans="1:11">
      <c r="A75" s="15"/>
      <c r="B75" s="15"/>
      <c r="C75" s="15"/>
      <c r="D75" s="15"/>
      <c r="E75" s="15"/>
      <c r="F75" s="15"/>
      <c r="G75" s="15"/>
      <c r="H75" s="15"/>
      <c r="I75" s="15"/>
      <c r="J75" s="15"/>
      <c r="K75" s="15"/>
    </row>
    <row r="76" spans="1:11">
      <c r="A76" s="15"/>
      <c r="B76" s="15"/>
      <c r="C76" s="15"/>
      <c r="D76" s="15"/>
      <c r="E76" s="15"/>
      <c r="F76" s="15"/>
      <c r="G76" s="15"/>
      <c r="H76" s="15"/>
      <c r="I76" s="15"/>
      <c r="J76" s="15"/>
      <c r="K76" s="15"/>
    </row>
  </sheetData>
  <mergeCells count="44">
    <mergeCell ref="G57:H57"/>
    <mergeCell ref="B9:B10"/>
    <mergeCell ref="C9:C10"/>
    <mergeCell ref="D9:D10"/>
    <mergeCell ref="A15:A16"/>
    <mergeCell ref="A17:A18"/>
    <mergeCell ref="A19:A20"/>
    <mergeCell ref="A21:A22"/>
    <mergeCell ref="A23:A24"/>
    <mergeCell ref="A25:A26"/>
    <mergeCell ref="A27:A28"/>
    <mergeCell ref="A29:A30"/>
    <mergeCell ref="J9:J10"/>
    <mergeCell ref="K9:K10"/>
    <mergeCell ref="L9:L10"/>
    <mergeCell ref="A11:A12"/>
    <mergeCell ref="A13:A14"/>
    <mergeCell ref="E9:I9"/>
    <mergeCell ref="A31:A32"/>
    <mergeCell ref="A33:A34"/>
    <mergeCell ref="A35:A36"/>
    <mergeCell ref="A37:A38"/>
    <mergeCell ref="A39:A40"/>
    <mergeCell ref="A41:A42"/>
    <mergeCell ref="A43:A44"/>
    <mergeCell ref="A45:A46"/>
    <mergeCell ref="A47:A48"/>
    <mergeCell ref="A49:A50"/>
    <mergeCell ref="A51:A52"/>
    <mergeCell ref="B67:B68"/>
    <mergeCell ref="I67:I68"/>
    <mergeCell ref="J67:J68"/>
    <mergeCell ref="K67:K68"/>
    <mergeCell ref="A58:B58"/>
    <mergeCell ref="C58:D58"/>
    <mergeCell ref="E58:F58"/>
    <mergeCell ref="G58:H58"/>
    <mergeCell ref="A59:B59"/>
    <mergeCell ref="C59:D59"/>
    <mergeCell ref="E59:F59"/>
    <mergeCell ref="G59:H59"/>
    <mergeCell ref="A57:B57"/>
    <mergeCell ref="C57:D57"/>
    <mergeCell ref="E57:F57"/>
  </mergeCells>
  <phoneticPr fontId="3"/>
  <pageMargins left="0.39370078740157483" right="0" top="0.19685039370078741" bottom="0.19685039370078741" header="0.51181102362204722" footer="0.51181102362204722"/>
  <pageSetup paperSize="9" scale="99" orientation="portrait" verticalDpi="40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5"/>
  <sheetViews>
    <sheetView view="pageBreakPreview" topLeftCell="A33" zoomScaleSheetLayoutView="100" workbookViewId="0">
      <selection activeCell="J54" sqref="A54:J54"/>
    </sheetView>
  </sheetViews>
  <sheetFormatPr defaultColWidth="10" defaultRowHeight="12"/>
  <cols>
    <col min="1" max="1" width="10.25" style="60" customWidth="1"/>
    <col min="2" max="10" width="8" style="60" customWidth="1"/>
    <col min="11" max="11" width="10" style="60"/>
    <col min="12" max="12" width="11.25" style="60" bestFit="1" customWidth="1"/>
    <col min="13" max="13" width="3.375" style="60" bestFit="1" customWidth="1"/>
    <col min="14" max="14" width="4.25" style="60" bestFit="1" customWidth="1"/>
    <col min="15" max="15" width="3.375" style="60" bestFit="1" customWidth="1"/>
    <col min="16" max="16" width="4.25" style="60" bestFit="1" customWidth="1"/>
    <col min="17" max="17" width="3.375" style="60" bestFit="1" customWidth="1"/>
    <col min="18" max="18" width="2.5" style="60" bestFit="1" customWidth="1"/>
    <col min="19" max="19" width="3.375" style="60" bestFit="1" customWidth="1"/>
    <col min="20" max="20" width="4.25" style="60" bestFit="1" customWidth="1"/>
    <col min="21" max="23" width="3.375" style="60" bestFit="1" customWidth="1"/>
    <col min="24" max="24" width="5.125" style="60" bestFit="1" customWidth="1"/>
    <col min="25" max="27" width="3.375" style="60" bestFit="1" customWidth="1"/>
    <col min="28" max="28" width="6.875" style="60" bestFit="1" customWidth="1"/>
    <col min="29" max="29" width="3.375" style="60" bestFit="1" customWidth="1"/>
    <col min="30" max="30" width="6.875" style="61" bestFit="1" customWidth="1"/>
    <col min="31" max="16384" width="10" style="60"/>
  </cols>
  <sheetData>
    <row r="1" spans="1:10" ht="12" hidden="1" customHeight="1">
      <c r="A1" s="60" t="s">
        <v>97</v>
      </c>
    </row>
    <row r="2" spans="1:10" ht="17.25">
      <c r="A2" s="62" t="s">
        <v>348</v>
      </c>
      <c r="B2" s="72"/>
      <c r="C2" s="72"/>
      <c r="D2" s="72"/>
      <c r="E2" s="72"/>
      <c r="F2" s="72"/>
      <c r="G2" s="72"/>
      <c r="H2" s="72"/>
      <c r="I2" s="72"/>
      <c r="J2" s="72"/>
    </row>
    <row r="3" spans="1:10">
      <c r="A3" s="63"/>
      <c r="B3" s="63"/>
      <c r="C3" s="63"/>
      <c r="D3" s="63"/>
      <c r="E3" s="63"/>
      <c r="F3" s="63"/>
      <c r="G3" s="63"/>
      <c r="H3" s="63"/>
      <c r="I3" s="63"/>
      <c r="J3" s="63"/>
    </row>
    <row r="4" spans="1:10" ht="18" customHeight="1">
      <c r="J4" s="83" t="s">
        <v>7</v>
      </c>
    </row>
    <row r="5" spans="1:10" ht="19.5" customHeight="1">
      <c r="A5" s="64" t="s">
        <v>19</v>
      </c>
      <c r="B5" s="412" t="s">
        <v>56</v>
      </c>
      <c r="C5" s="412" t="s">
        <v>14</v>
      </c>
      <c r="D5" s="77" t="s">
        <v>5</v>
      </c>
      <c r="E5" s="79"/>
      <c r="F5" s="79"/>
      <c r="G5" s="79"/>
      <c r="H5" s="79"/>
      <c r="I5" s="81"/>
      <c r="J5" s="414" t="s">
        <v>48</v>
      </c>
    </row>
    <row r="6" spans="1:10" ht="19.5" customHeight="1">
      <c r="A6" s="65" t="s">
        <v>33</v>
      </c>
      <c r="B6" s="413"/>
      <c r="C6" s="413"/>
      <c r="D6" s="78" t="s">
        <v>31</v>
      </c>
      <c r="E6" s="78" t="s">
        <v>65</v>
      </c>
      <c r="F6" s="80" t="s">
        <v>85</v>
      </c>
      <c r="G6" s="78" t="s">
        <v>93</v>
      </c>
      <c r="H6" s="78" t="s">
        <v>99</v>
      </c>
      <c r="I6" s="82" t="s">
        <v>44</v>
      </c>
      <c r="J6" s="413"/>
    </row>
    <row r="7" spans="1:10" ht="21" hidden="1" customHeight="1">
      <c r="A7" s="66" t="s">
        <v>49</v>
      </c>
      <c r="B7" s="73">
        <v>3</v>
      </c>
      <c r="C7" s="76">
        <v>180</v>
      </c>
      <c r="D7" s="76">
        <f t="shared" ref="D7:D17" si="0">SUM(E7:I7)</f>
        <v>179</v>
      </c>
      <c r="E7" s="76" t="s">
        <v>100</v>
      </c>
      <c r="F7" s="76">
        <v>21</v>
      </c>
      <c r="G7" s="76">
        <v>33</v>
      </c>
      <c r="H7" s="76">
        <v>58</v>
      </c>
      <c r="I7" s="76">
        <v>67</v>
      </c>
      <c r="J7" s="84">
        <v>59</v>
      </c>
    </row>
    <row r="8" spans="1:10" ht="21" hidden="1" customHeight="1">
      <c r="A8" s="67" t="s">
        <v>101</v>
      </c>
      <c r="B8" s="69">
        <v>3</v>
      </c>
      <c r="C8" s="74">
        <v>180</v>
      </c>
      <c r="D8" s="74">
        <f t="shared" si="0"/>
        <v>176</v>
      </c>
      <c r="E8" s="74" t="s">
        <v>100</v>
      </c>
      <c r="F8" s="74">
        <v>17</v>
      </c>
      <c r="G8" s="74">
        <v>37</v>
      </c>
      <c r="H8" s="74">
        <v>53</v>
      </c>
      <c r="I8" s="74">
        <v>69</v>
      </c>
      <c r="J8" s="85">
        <v>58</v>
      </c>
    </row>
    <row r="9" spans="1:10" ht="21" hidden="1" customHeight="1">
      <c r="A9" s="67" t="s">
        <v>102</v>
      </c>
      <c r="B9" s="69">
        <v>3</v>
      </c>
      <c r="C9" s="74">
        <v>180</v>
      </c>
      <c r="D9" s="74">
        <f t="shared" si="0"/>
        <v>170</v>
      </c>
      <c r="E9" s="74" t="s">
        <v>100</v>
      </c>
      <c r="F9" s="74">
        <v>24</v>
      </c>
      <c r="G9" s="74">
        <v>30</v>
      </c>
      <c r="H9" s="74">
        <v>57</v>
      </c>
      <c r="I9" s="74">
        <v>59</v>
      </c>
      <c r="J9" s="85">
        <v>56</v>
      </c>
    </row>
    <row r="10" spans="1:10" ht="21" hidden="1" customHeight="1">
      <c r="A10" s="67">
        <v>7</v>
      </c>
      <c r="B10" s="69">
        <v>3</v>
      </c>
      <c r="C10" s="74">
        <v>180</v>
      </c>
      <c r="D10" s="74">
        <f t="shared" si="0"/>
        <v>167</v>
      </c>
      <c r="E10" s="74" t="s">
        <v>100</v>
      </c>
      <c r="F10" s="74">
        <v>21</v>
      </c>
      <c r="G10" s="74">
        <v>38</v>
      </c>
      <c r="H10" s="74">
        <v>49</v>
      </c>
      <c r="I10" s="74">
        <v>59</v>
      </c>
      <c r="J10" s="85">
        <v>55</v>
      </c>
    </row>
    <row r="11" spans="1:10" ht="21" hidden="1" customHeight="1">
      <c r="A11" s="67">
        <v>8</v>
      </c>
      <c r="B11" s="69">
        <v>3</v>
      </c>
      <c r="C11" s="74">
        <v>180</v>
      </c>
      <c r="D11" s="74">
        <f t="shared" si="0"/>
        <v>174</v>
      </c>
      <c r="E11" s="74" t="s">
        <v>100</v>
      </c>
      <c r="F11" s="74">
        <v>23</v>
      </c>
      <c r="G11" s="74">
        <v>32</v>
      </c>
      <c r="H11" s="74">
        <v>62</v>
      </c>
      <c r="I11" s="74">
        <v>57</v>
      </c>
      <c r="J11" s="85">
        <v>58</v>
      </c>
    </row>
    <row r="12" spans="1:10" ht="21" hidden="1" customHeight="1">
      <c r="A12" s="67">
        <v>9</v>
      </c>
      <c r="B12" s="69">
        <v>3</v>
      </c>
      <c r="C12" s="74">
        <v>180</v>
      </c>
      <c r="D12" s="74">
        <f t="shared" si="0"/>
        <v>180</v>
      </c>
      <c r="E12" s="74" t="s">
        <v>100</v>
      </c>
      <c r="F12" s="74">
        <v>21</v>
      </c>
      <c r="G12" s="74">
        <v>37</v>
      </c>
      <c r="H12" s="74">
        <v>56</v>
      </c>
      <c r="I12" s="74">
        <v>66</v>
      </c>
      <c r="J12" s="85">
        <v>60</v>
      </c>
    </row>
    <row r="13" spans="1:10" ht="21" hidden="1" customHeight="1">
      <c r="A13" s="68" t="s">
        <v>8</v>
      </c>
      <c r="B13" s="69">
        <v>3</v>
      </c>
      <c r="C13" s="74">
        <v>180</v>
      </c>
      <c r="D13" s="74">
        <f t="shared" si="0"/>
        <v>173</v>
      </c>
      <c r="E13" s="74">
        <v>3</v>
      </c>
      <c r="F13" s="74">
        <v>27</v>
      </c>
      <c r="G13" s="74">
        <v>31</v>
      </c>
      <c r="H13" s="74">
        <v>56</v>
      </c>
      <c r="I13" s="74">
        <v>56</v>
      </c>
      <c r="J13" s="85">
        <v>57</v>
      </c>
    </row>
    <row r="14" spans="1:10" ht="21" hidden="1" customHeight="1">
      <c r="A14" s="67" t="s">
        <v>103</v>
      </c>
      <c r="B14" s="69">
        <v>3</v>
      </c>
      <c r="C14" s="74">
        <v>180</v>
      </c>
      <c r="D14" s="74">
        <f t="shared" si="0"/>
        <v>188</v>
      </c>
      <c r="E14" s="74">
        <v>9</v>
      </c>
      <c r="F14" s="74">
        <v>28</v>
      </c>
      <c r="G14" s="74">
        <v>42</v>
      </c>
      <c r="H14" s="74">
        <v>45</v>
      </c>
      <c r="I14" s="74">
        <v>64</v>
      </c>
      <c r="J14" s="85">
        <v>62</v>
      </c>
    </row>
    <row r="15" spans="1:10" ht="21" hidden="1" customHeight="1">
      <c r="A15" s="67" t="s">
        <v>105</v>
      </c>
      <c r="B15" s="69">
        <v>3</v>
      </c>
      <c r="C15" s="74">
        <v>180</v>
      </c>
      <c r="D15" s="74">
        <f t="shared" si="0"/>
        <v>183</v>
      </c>
      <c r="E15" s="74">
        <v>7</v>
      </c>
      <c r="F15" s="74">
        <v>33</v>
      </c>
      <c r="G15" s="74">
        <v>38</v>
      </c>
      <c r="H15" s="74">
        <v>47</v>
      </c>
      <c r="I15" s="74">
        <v>58</v>
      </c>
      <c r="J15" s="85">
        <v>61</v>
      </c>
    </row>
    <row r="16" spans="1:10" ht="21" hidden="1" customHeight="1">
      <c r="A16" s="66" t="s">
        <v>106</v>
      </c>
      <c r="B16" s="73">
        <v>3</v>
      </c>
      <c r="C16" s="76">
        <v>180</v>
      </c>
      <c r="D16" s="76">
        <f t="shared" si="0"/>
        <v>187</v>
      </c>
      <c r="E16" s="76">
        <v>9</v>
      </c>
      <c r="F16" s="76">
        <v>19</v>
      </c>
      <c r="G16" s="76">
        <v>47</v>
      </c>
      <c r="H16" s="76">
        <v>46</v>
      </c>
      <c r="I16" s="76">
        <v>66</v>
      </c>
      <c r="J16" s="84">
        <v>62</v>
      </c>
    </row>
    <row r="17" spans="1:30" ht="21" hidden="1" customHeight="1">
      <c r="A17" s="67">
        <v>14</v>
      </c>
      <c r="B17" s="69">
        <v>3</v>
      </c>
      <c r="C17" s="74">
        <v>180</v>
      </c>
      <c r="D17" s="74">
        <f t="shared" si="0"/>
        <v>196</v>
      </c>
      <c r="E17" s="74">
        <v>9</v>
      </c>
      <c r="F17" s="74">
        <v>31</v>
      </c>
      <c r="G17" s="74">
        <v>37</v>
      </c>
      <c r="H17" s="74">
        <v>55</v>
      </c>
      <c r="I17" s="74">
        <v>64</v>
      </c>
      <c r="J17" s="85">
        <v>65</v>
      </c>
    </row>
    <row r="18" spans="1:30" ht="21" customHeight="1">
      <c r="A18" s="69" t="s">
        <v>68</v>
      </c>
      <c r="B18" s="69">
        <v>3</v>
      </c>
      <c r="C18" s="74">
        <v>210</v>
      </c>
      <c r="D18" s="74">
        <v>193</v>
      </c>
      <c r="E18" s="74">
        <v>6</v>
      </c>
      <c r="F18" s="74">
        <v>37</v>
      </c>
      <c r="G18" s="74">
        <v>42</v>
      </c>
      <c r="H18" s="74">
        <v>48</v>
      </c>
      <c r="I18" s="74">
        <v>60</v>
      </c>
      <c r="J18" s="86">
        <v>65</v>
      </c>
      <c r="L18" s="60">
        <v>3</v>
      </c>
      <c r="M18" s="60" t="str">
        <f t="shared" ref="M18:M27" si="1">IF(L18=B18,"○","×")</f>
        <v>○</v>
      </c>
      <c r="N18" s="60">
        <v>210</v>
      </c>
      <c r="O18" s="60" t="str">
        <f t="shared" ref="O18:O27" si="2">IF(N18=C18,"○","×")</f>
        <v>○</v>
      </c>
      <c r="P18" s="60">
        <v>193</v>
      </c>
      <c r="Q18" s="60" t="str">
        <f t="shared" ref="Q18:Q27" si="3">IF(P18=D18,"○","×")</f>
        <v>○</v>
      </c>
      <c r="R18" s="60">
        <v>6</v>
      </c>
      <c r="S18" s="60" t="str">
        <f t="shared" ref="S18:S27" si="4">IF(R18=E18,"○","×")</f>
        <v>○</v>
      </c>
      <c r="T18" s="60">
        <v>37</v>
      </c>
      <c r="U18" s="60" t="str">
        <f t="shared" ref="U18:U27" si="5">IF(T18=F18,"○","×")</f>
        <v>○</v>
      </c>
      <c r="V18" s="60">
        <v>42</v>
      </c>
      <c r="W18" s="60" t="str">
        <f t="shared" ref="W18:W27" si="6">IF(V18=G18,"○","×")</f>
        <v>○</v>
      </c>
      <c r="X18" s="60">
        <v>48</v>
      </c>
      <c r="Y18" s="60" t="str">
        <f t="shared" ref="Y18:Y27" si="7">IF(X18=H18,"○","×")</f>
        <v>○</v>
      </c>
      <c r="Z18" s="60">
        <v>60</v>
      </c>
      <c r="AA18" s="60" t="str">
        <f t="shared" ref="AA18:AA27" si="8">IF(Z18=I18,"○","×")</f>
        <v>○</v>
      </c>
      <c r="AB18" s="89">
        <v>65</v>
      </c>
      <c r="AC18" s="60" t="str">
        <f t="shared" ref="AC18:AC27" si="9">IF(AB18=J18,"○","×")</f>
        <v>○</v>
      </c>
      <c r="AD18" s="90">
        <f t="shared" ref="AD18:AD27" si="10">P18/L18</f>
        <v>64.333333333333329</v>
      </c>
    </row>
    <row r="19" spans="1:30" ht="21" customHeight="1">
      <c r="A19" s="69">
        <v>26</v>
      </c>
      <c r="B19" s="69">
        <v>3</v>
      </c>
      <c r="C19" s="74">
        <v>210</v>
      </c>
      <c r="D19" s="74">
        <v>195</v>
      </c>
      <c r="E19" s="74">
        <v>8</v>
      </c>
      <c r="F19" s="74">
        <v>29</v>
      </c>
      <c r="G19" s="74">
        <v>43</v>
      </c>
      <c r="H19" s="74">
        <v>58</v>
      </c>
      <c r="I19" s="74">
        <v>57</v>
      </c>
      <c r="J19" s="86">
        <v>65</v>
      </c>
      <c r="L19" s="60">
        <v>3</v>
      </c>
      <c r="M19" s="60" t="str">
        <f t="shared" si="1"/>
        <v>○</v>
      </c>
      <c r="N19" s="60">
        <v>210</v>
      </c>
      <c r="O19" s="60" t="str">
        <f t="shared" si="2"/>
        <v>○</v>
      </c>
      <c r="P19" s="60">
        <v>195</v>
      </c>
      <c r="Q19" s="60" t="str">
        <f t="shared" si="3"/>
        <v>○</v>
      </c>
      <c r="R19" s="60">
        <v>8</v>
      </c>
      <c r="S19" s="60" t="str">
        <f t="shared" si="4"/>
        <v>○</v>
      </c>
      <c r="T19" s="60">
        <v>29</v>
      </c>
      <c r="U19" s="60" t="str">
        <f t="shared" si="5"/>
        <v>○</v>
      </c>
      <c r="V19" s="60">
        <v>43</v>
      </c>
      <c r="W19" s="60" t="str">
        <f t="shared" si="6"/>
        <v>○</v>
      </c>
      <c r="X19" s="60">
        <v>58</v>
      </c>
      <c r="Y19" s="60" t="str">
        <f t="shared" si="7"/>
        <v>○</v>
      </c>
      <c r="Z19" s="60">
        <v>57</v>
      </c>
      <c r="AA19" s="60" t="str">
        <f t="shared" si="8"/>
        <v>○</v>
      </c>
      <c r="AB19" s="89">
        <v>65</v>
      </c>
      <c r="AC19" s="60" t="str">
        <f t="shared" si="9"/>
        <v>○</v>
      </c>
      <c r="AD19" s="61">
        <f t="shared" si="10"/>
        <v>65</v>
      </c>
    </row>
    <row r="20" spans="1:30" ht="21" customHeight="1">
      <c r="A20" s="69">
        <v>27</v>
      </c>
      <c r="B20" s="69">
        <v>3</v>
      </c>
      <c r="C20" s="74">
        <v>210</v>
      </c>
      <c r="D20" s="74">
        <v>201</v>
      </c>
      <c r="E20" s="74">
        <v>9</v>
      </c>
      <c r="F20" s="74">
        <v>31</v>
      </c>
      <c r="G20" s="74">
        <v>40</v>
      </c>
      <c r="H20" s="74">
        <v>56</v>
      </c>
      <c r="I20" s="74">
        <v>65</v>
      </c>
      <c r="J20" s="86">
        <v>67</v>
      </c>
      <c r="L20" s="60">
        <v>3</v>
      </c>
      <c r="M20" s="60" t="str">
        <f t="shared" si="1"/>
        <v>○</v>
      </c>
      <c r="N20" s="60">
        <v>210</v>
      </c>
      <c r="O20" s="60" t="str">
        <f t="shared" si="2"/>
        <v>○</v>
      </c>
      <c r="P20" s="60">
        <v>201</v>
      </c>
      <c r="Q20" s="60" t="str">
        <f t="shared" si="3"/>
        <v>○</v>
      </c>
      <c r="R20" s="60">
        <v>9</v>
      </c>
      <c r="S20" s="60" t="str">
        <f t="shared" si="4"/>
        <v>○</v>
      </c>
      <c r="T20" s="60">
        <v>31</v>
      </c>
      <c r="U20" s="60" t="str">
        <f t="shared" si="5"/>
        <v>○</v>
      </c>
      <c r="V20" s="60">
        <v>40</v>
      </c>
      <c r="W20" s="60" t="str">
        <f t="shared" si="6"/>
        <v>○</v>
      </c>
      <c r="X20" s="60">
        <v>56</v>
      </c>
      <c r="Y20" s="60" t="str">
        <f t="shared" si="7"/>
        <v>○</v>
      </c>
      <c r="Z20" s="60">
        <v>65</v>
      </c>
      <c r="AA20" s="60" t="str">
        <f t="shared" si="8"/>
        <v>○</v>
      </c>
      <c r="AB20" s="89">
        <v>67</v>
      </c>
      <c r="AC20" s="60" t="str">
        <f t="shared" si="9"/>
        <v>○</v>
      </c>
      <c r="AD20" s="61">
        <f t="shared" si="10"/>
        <v>67</v>
      </c>
    </row>
    <row r="21" spans="1:30" ht="21" customHeight="1">
      <c r="A21" s="69">
        <v>28</v>
      </c>
      <c r="B21" s="69">
        <v>3</v>
      </c>
      <c r="C21" s="74">
        <v>210</v>
      </c>
      <c r="D21" s="74">
        <v>203</v>
      </c>
      <c r="E21" s="74">
        <v>9</v>
      </c>
      <c r="F21" s="74">
        <v>31</v>
      </c>
      <c r="G21" s="74">
        <v>41</v>
      </c>
      <c r="H21" s="74">
        <v>58</v>
      </c>
      <c r="I21" s="74">
        <v>64</v>
      </c>
      <c r="J21" s="86">
        <v>68</v>
      </c>
      <c r="L21" s="60">
        <v>3</v>
      </c>
      <c r="M21" s="60" t="str">
        <f t="shared" si="1"/>
        <v>○</v>
      </c>
      <c r="N21" s="60">
        <v>210</v>
      </c>
      <c r="O21" s="60" t="str">
        <f t="shared" si="2"/>
        <v>○</v>
      </c>
      <c r="P21" s="60">
        <v>203</v>
      </c>
      <c r="Q21" s="60" t="str">
        <f t="shared" si="3"/>
        <v>○</v>
      </c>
      <c r="R21" s="60">
        <v>9</v>
      </c>
      <c r="S21" s="60" t="str">
        <f t="shared" si="4"/>
        <v>○</v>
      </c>
      <c r="T21" s="60">
        <v>31</v>
      </c>
      <c r="U21" s="60" t="str">
        <f t="shared" si="5"/>
        <v>○</v>
      </c>
      <c r="V21" s="60">
        <v>41</v>
      </c>
      <c r="W21" s="60" t="str">
        <f t="shared" si="6"/>
        <v>○</v>
      </c>
      <c r="X21" s="60">
        <v>58</v>
      </c>
      <c r="Y21" s="60" t="str">
        <f t="shared" si="7"/>
        <v>○</v>
      </c>
      <c r="Z21" s="60">
        <v>64</v>
      </c>
      <c r="AA21" s="60" t="str">
        <f t="shared" si="8"/>
        <v>○</v>
      </c>
      <c r="AB21" s="89">
        <v>68</v>
      </c>
      <c r="AC21" s="60" t="str">
        <f t="shared" si="9"/>
        <v>○</v>
      </c>
      <c r="AD21" s="61">
        <f t="shared" si="10"/>
        <v>67.666666666666671</v>
      </c>
    </row>
    <row r="22" spans="1:30" ht="21" customHeight="1">
      <c r="A22" s="69">
        <v>29</v>
      </c>
      <c r="B22" s="69">
        <v>3</v>
      </c>
      <c r="C22" s="74">
        <v>210</v>
      </c>
      <c r="D22" s="74">
        <v>198</v>
      </c>
      <c r="E22" s="74">
        <v>9</v>
      </c>
      <c r="F22" s="74">
        <v>31</v>
      </c>
      <c r="G22" s="74">
        <v>40</v>
      </c>
      <c r="H22" s="74">
        <v>57</v>
      </c>
      <c r="I22" s="74">
        <v>61</v>
      </c>
      <c r="J22" s="86">
        <v>66</v>
      </c>
      <c r="L22" s="60">
        <v>3</v>
      </c>
      <c r="M22" s="60" t="str">
        <f t="shared" si="1"/>
        <v>○</v>
      </c>
      <c r="N22" s="60">
        <v>210</v>
      </c>
      <c r="O22" s="60" t="str">
        <f t="shared" si="2"/>
        <v>○</v>
      </c>
      <c r="P22" s="60">
        <v>198</v>
      </c>
      <c r="Q22" s="60" t="str">
        <f t="shared" si="3"/>
        <v>○</v>
      </c>
      <c r="R22" s="60">
        <v>9</v>
      </c>
      <c r="S22" s="60" t="str">
        <f t="shared" si="4"/>
        <v>○</v>
      </c>
      <c r="T22" s="60">
        <v>31</v>
      </c>
      <c r="U22" s="60" t="str">
        <f t="shared" si="5"/>
        <v>○</v>
      </c>
      <c r="V22" s="60">
        <v>40</v>
      </c>
      <c r="W22" s="60" t="str">
        <f t="shared" si="6"/>
        <v>○</v>
      </c>
      <c r="X22" s="60">
        <v>57</v>
      </c>
      <c r="Y22" s="60" t="str">
        <f t="shared" si="7"/>
        <v>○</v>
      </c>
      <c r="Z22" s="60">
        <v>61</v>
      </c>
      <c r="AA22" s="60" t="str">
        <f t="shared" si="8"/>
        <v>○</v>
      </c>
      <c r="AB22" s="89">
        <v>66</v>
      </c>
      <c r="AC22" s="60" t="str">
        <f t="shared" si="9"/>
        <v>○</v>
      </c>
      <c r="AD22" s="61">
        <f t="shared" si="10"/>
        <v>66</v>
      </c>
    </row>
    <row r="23" spans="1:30" ht="21" customHeight="1">
      <c r="A23" s="69">
        <v>30</v>
      </c>
      <c r="B23" s="69">
        <v>3</v>
      </c>
      <c r="C23" s="74">
        <v>210</v>
      </c>
      <c r="D23" s="74">
        <f>SUM(E23:I23)</f>
        <v>198</v>
      </c>
      <c r="E23" s="74">
        <v>9</v>
      </c>
      <c r="F23" s="74">
        <v>28</v>
      </c>
      <c r="G23" s="74">
        <v>45</v>
      </c>
      <c r="H23" s="74">
        <v>56</v>
      </c>
      <c r="I23" s="74">
        <v>60</v>
      </c>
      <c r="J23" s="86">
        <f>D23/B23</f>
        <v>66</v>
      </c>
      <c r="L23" s="60">
        <v>3</v>
      </c>
      <c r="M23" s="60" t="str">
        <f t="shared" si="1"/>
        <v>○</v>
      </c>
      <c r="N23" s="60">
        <v>210</v>
      </c>
      <c r="O23" s="60" t="str">
        <f t="shared" si="2"/>
        <v>○</v>
      </c>
      <c r="P23" s="60">
        <v>198</v>
      </c>
      <c r="Q23" s="60" t="str">
        <f t="shared" si="3"/>
        <v>○</v>
      </c>
      <c r="R23" s="60">
        <v>9</v>
      </c>
      <c r="S23" s="60" t="str">
        <f t="shared" si="4"/>
        <v>○</v>
      </c>
      <c r="T23" s="60">
        <v>28</v>
      </c>
      <c r="U23" s="60" t="str">
        <f t="shared" si="5"/>
        <v>○</v>
      </c>
      <c r="V23" s="60">
        <v>45</v>
      </c>
      <c r="W23" s="60" t="str">
        <f t="shared" si="6"/>
        <v>○</v>
      </c>
      <c r="X23" s="60">
        <v>56</v>
      </c>
      <c r="Y23" s="60" t="str">
        <f t="shared" si="7"/>
        <v>○</v>
      </c>
      <c r="Z23" s="60">
        <v>60</v>
      </c>
      <c r="AA23" s="60" t="str">
        <f t="shared" si="8"/>
        <v>○</v>
      </c>
      <c r="AB23" s="89">
        <v>66</v>
      </c>
      <c r="AC23" s="60" t="str">
        <f t="shared" si="9"/>
        <v>○</v>
      </c>
      <c r="AD23" s="61">
        <f t="shared" si="10"/>
        <v>66</v>
      </c>
    </row>
    <row r="24" spans="1:30" ht="21" customHeight="1">
      <c r="A24" s="69">
        <v>31</v>
      </c>
      <c r="B24" s="69">
        <v>2</v>
      </c>
      <c r="C24" s="74">
        <v>137</v>
      </c>
      <c r="D24" s="74">
        <f>SUM(E24:I24)</f>
        <v>125</v>
      </c>
      <c r="E24" s="74">
        <v>6</v>
      </c>
      <c r="F24" s="74">
        <v>18</v>
      </c>
      <c r="G24" s="74">
        <v>26</v>
      </c>
      <c r="H24" s="74">
        <v>37</v>
      </c>
      <c r="I24" s="74">
        <v>38</v>
      </c>
      <c r="J24" s="86">
        <f>D24/B24</f>
        <v>62.5</v>
      </c>
      <c r="L24" s="60">
        <v>2</v>
      </c>
      <c r="M24" s="60" t="str">
        <f t="shared" si="1"/>
        <v>○</v>
      </c>
      <c r="N24" s="60">
        <v>137</v>
      </c>
      <c r="O24" s="60" t="str">
        <f t="shared" si="2"/>
        <v>○</v>
      </c>
      <c r="P24" s="60">
        <v>125</v>
      </c>
      <c r="Q24" s="60" t="str">
        <f t="shared" si="3"/>
        <v>○</v>
      </c>
      <c r="R24" s="60">
        <v>6</v>
      </c>
      <c r="S24" s="60" t="str">
        <f t="shared" si="4"/>
        <v>○</v>
      </c>
      <c r="T24" s="60">
        <v>18</v>
      </c>
      <c r="U24" s="60" t="str">
        <f t="shared" si="5"/>
        <v>○</v>
      </c>
      <c r="V24" s="60">
        <v>26</v>
      </c>
      <c r="W24" s="60" t="str">
        <f t="shared" si="6"/>
        <v>○</v>
      </c>
      <c r="X24" s="60">
        <v>37</v>
      </c>
      <c r="Y24" s="60" t="str">
        <f t="shared" si="7"/>
        <v>○</v>
      </c>
      <c r="Z24" s="60">
        <v>38</v>
      </c>
      <c r="AA24" s="60" t="str">
        <f t="shared" si="8"/>
        <v>○</v>
      </c>
      <c r="AB24" s="89">
        <v>62.5</v>
      </c>
      <c r="AC24" s="60" t="str">
        <f t="shared" si="9"/>
        <v>○</v>
      </c>
      <c r="AD24" s="61">
        <f t="shared" si="10"/>
        <v>62.5</v>
      </c>
    </row>
    <row r="25" spans="1:30" ht="21" customHeight="1">
      <c r="A25" s="69" t="s">
        <v>42</v>
      </c>
      <c r="B25" s="69">
        <v>2</v>
      </c>
      <c r="C25" s="74">
        <v>137</v>
      </c>
      <c r="D25" s="74">
        <f>SUM(E25:I25)</f>
        <v>128</v>
      </c>
      <c r="E25" s="74">
        <v>6</v>
      </c>
      <c r="F25" s="74">
        <v>21</v>
      </c>
      <c r="G25" s="74">
        <v>26</v>
      </c>
      <c r="H25" s="74">
        <v>35</v>
      </c>
      <c r="I25" s="74">
        <v>40</v>
      </c>
      <c r="J25" s="86">
        <f>D25/B25</f>
        <v>64</v>
      </c>
      <c r="L25" s="60">
        <v>2</v>
      </c>
      <c r="M25" s="60" t="str">
        <f t="shared" si="1"/>
        <v>○</v>
      </c>
      <c r="N25" s="60">
        <v>137</v>
      </c>
      <c r="O25" s="60" t="str">
        <f t="shared" si="2"/>
        <v>○</v>
      </c>
      <c r="P25" s="60">
        <v>128</v>
      </c>
      <c r="Q25" s="60" t="str">
        <f t="shared" si="3"/>
        <v>○</v>
      </c>
      <c r="R25" s="60">
        <v>6</v>
      </c>
      <c r="S25" s="60" t="str">
        <f t="shared" si="4"/>
        <v>○</v>
      </c>
      <c r="T25" s="60">
        <v>21</v>
      </c>
      <c r="U25" s="60" t="str">
        <f t="shared" si="5"/>
        <v>○</v>
      </c>
      <c r="V25" s="60">
        <v>26</v>
      </c>
      <c r="W25" s="60" t="str">
        <f t="shared" si="6"/>
        <v>○</v>
      </c>
      <c r="X25" s="60">
        <v>35</v>
      </c>
      <c r="Y25" s="60" t="str">
        <f t="shared" si="7"/>
        <v>○</v>
      </c>
      <c r="Z25" s="60">
        <v>40</v>
      </c>
      <c r="AA25" s="60" t="str">
        <f t="shared" si="8"/>
        <v>○</v>
      </c>
      <c r="AB25" s="89">
        <v>64</v>
      </c>
      <c r="AC25" s="60" t="str">
        <f t="shared" si="9"/>
        <v>○</v>
      </c>
      <c r="AD25" s="61">
        <f t="shared" si="10"/>
        <v>64</v>
      </c>
    </row>
    <row r="26" spans="1:30" ht="21" customHeight="1">
      <c r="A26" s="69">
        <v>3</v>
      </c>
      <c r="B26" s="69">
        <v>2</v>
      </c>
      <c r="C26" s="74">
        <v>137</v>
      </c>
      <c r="D26" s="74">
        <f>SUM(E26:I26)</f>
        <v>120</v>
      </c>
      <c r="E26" s="74">
        <v>6</v>
      </c>
      <c r="F26" s="74">
        <v>17</v>
      </c>
      <c r="G26" s="74">
        <v>29</v>
      </c>
      <c r="H26" s="74">
        <v>33</v>
      </c>
      <c r="I26" s="74">
        <v>35</v>
      </c>
      <c r="J26" s="86">
        <f>D26/B26</f>
        <v>60</v>
      </c>
      <c r="L26" s="60">
        <v>2</v>
      </c>
      <c r="M26" s="60" t="str">
        <f t="shared" si="1"/>
        <v>○</v>
      </c>
      <c r="N26" s="60">
        <v>137</v>
      </c>
      <c r="O26" s="60" t="str">
        <f t="shared" si="2"/>
        <v>○</v>
      </c>
      <c r="P26" s="60">
        <v>120</v>
      </c>
      <c r="Q26" s="60" t="str">
        <f t="shared" si="3"/>
        <v>○</v>
      </c>
      <c r="R26" s="60">
        <v>6</v>
      </c>
      <c r="S26" s="60" t="str">
        <f t="shared" si="4"/>
        <v>○</v>
      </c>
      <c r="T26" s="60">
        <v>17</v>
      </c>
      <c r="U26" s="60" t="str">
        <f t="shared" si="5"/>
        <v>○</v>
      </c>
      <c r="V26" s="60">
        <v>29</v>
      </c>
      <c r="W26" s="60" t="str">
        <f t="shared" si="6"/>
        <v>○</v>
      </c>
      <c r="X26" s="60">
        <v>33</v>
      </c>
      <c r="Y26" s="60" t="str">
        <f t="shared" si="7"/>
        <v>○</v>
      </c>
      <c r="Z26" s="60">
        <v>35</v>
      </c>
      <c r="AA26" s="60" t="str">
        <f t="shared" si="8"/>
        <v>○</v>
      </c>
      <c r="AB26" s="89">
        <v>60</v>
      </c>
      <c r="AC26" s="60" t="str">
        <f t="shared" si="9"/>
        <v>○</v>
      </c>
      <c r="AD26" s="61">
        <f t="shared" si="10"/>
        <v>60</v>
      </c>
    </row>
    <row r="27" spans="1:30" ht="21" customHeight="1">
      <c r="A27" s="70">
        <v>4</v>
      </c>
      <c r="B27" s="70">
        <v>2</v>
      </c>
      <c r="C27" s="75">
        <v>137</v>
      </c>
      <c r="D27" s="75">
        <f>SUM(E27:I27)</f>
        <v>112</v>
      </c>
      <c r="E27" s="75">
        <v>6</v>
      </c>
      <c r="F27" s="75">
        <v>21</v>
      </c>
      <c r="G27" s="75">
        <v>22</v>
      </c>
      <c r="H27" s="75">
        <v>30</v>
      </c>
      <c r="I27" s="75">
        <v>33</v>
      </c>
      <c r="J27" s="87">
        <f>D27/B27</f>
        <v>56</v>
      </c>
      <c r="L27" s="60">
        <v>2</v>
      </c>
      <c r="M27" s="60" t="str">
        <f t="shared" si="1"/>
        <v>○</v>
      </c>
      <c r="N27" s="60">
        <v>137</v>
      </c>
      <c r="O27" s="60" t="str">
        <f t="shared" si="2"/>
        <v>○</v>
      </c>
      <c r="P27" s="60">
        <v>112</v>
      </c>
      <c r="Q27" s="60" t="str">
        <f t="shared" si="3"/>
        <v>○</v>
      </c>
      <c r="R27" s="60">
        <v>6</v>
      </c>
      <c r="S27" s="60" t="str">
        <f t="shared" si="4"/>
        <v>○</v>
      </c>
      <c r="T27" s="60">
        <v>21</v>
      </c>
      <c r="U27" s="60" t="str">
        <f t="shared" si="5"/>
        <v>○</v>
      </c>
      <c r="V27" s="60">
        <v>22</v>
      </c>
      <c r="W27" s="60" t="str">
        <f t="shared" si="6"/>
        <v>○</v>
      </c>
      <c r="X27" s="60">
        <v>30</v>
      </c>
      <c r="Y27" s="60" t="str">
        <f t="shared" si="7"/>
        <v>○</v>
      </c>
      <c r="Z27" s="60">
        <v>33</v>
      </c>
      <c r="AA27" s="60" t="str">
        <f t="shared" si="8"/>
        <v>○</v>
      </c>
      <c r="AB27" s="89">
        <v>56</v>
      </c>
      <c r="AC27" s="60" t="str">
        <f t="shared" si="9"/>
        <v>○</v>
      </c>
      <c r="AD27" s="61">
        <f t="shared" si="10"/>
        <v>56</v>
      </c>
    </row>
    <row r="28" spans="1:30">
      <c r="J28" s="45" t="s">
        <v>89</v>
      </c>
    </row>
    <row r="29" spans="1:30" ht="17.25">
      <c r="A29" s="62" t="s">
        <v>109</v>
      </c>
      <c r="B29" s="72"/>
      <c r="C29" s="72"/>
      <c r="D29" s="72"/>
      <c r="E29" s="72"/>
      <c r="F29" s="72"/>
      <c r="G29" s="72"/>
      <c r="H29" s="72"/>
      <c r="I29" s="72"/>
      <c r="J29" s="72"/>
    </row>
    <row r="30" spans="1:30">
      <c r="A30" s="63"/>
      <c r="B30" s="63"/>
      <c r="C30" s="63"/>
      <c r="D30" s="63"/>
      <c r="E30" s="63"/>
      <c r="F30" s="63"/>
      <c r="G30" s="63"/>
      <c r="H30" s="63"/>
      <c r="I30" s="63"/>
      <c r="J30" s="63"/>
    </row>
    <row r="31" spans="1:30" ht="18" customHeight="1">
      <c r="J31" s="83" t="s">
        <v>7</v>
      </c>
    </row>
    <row r="32" spans="1:30" ht="19.5" customHeight="1">
      <c r="A32" s="64" t="s">
        <v>19</v>
      </c>
      <c r="B32" s="412" t="s">
        <v>111</v>
      </c>
      <c r="C32" s="412" t="s">
        <v>14</v>
      </c>
      <c r="D32" s="77" t="s">
        <v>5</v>
      </c>
      <c r="E32" s="79"/>
      <c r="F32" s="79"/>
      <c r="G32" s="79"/>
      <c r="H32" s="79"/>
      <c r="I32" s="81"/>
      <c r="J32" s="414" t="s">
        <v>48</v>
      </c>
    </row>
    <row r="33" spans="1:30" ht="19.5" customHeight="1">
      <c r="A33" s="65" t="s">
        <v>33</v>
      </c>
      <c r="B33" s="413"/>
      <c r="C33" s="413"/>
      <c r="D33" s="78" t="s">
        <v>31</v>
      </c>
      <c r="E33" s="78" t="s">
        <v>65</v>
      </c>
      <c r="F33" s="80" t="s">
        <v>85</v>
      </c>
      <c r="G33" s="78" t="s">
        <v>93</v>
      </c>
      <c r="H33" s="78" t="s">
        <v>99</v>
      </c>
      <c r="I33" s="82" t="s">
        <v>44</v>
      </c>
      <c r="J33" s="413"/>
    </row>
    <row r="34" spans="1:30" ht="21" hidden="1" customHeight="1">
      <c r="A34" s="66" t="s">
        <v>49</v>
      </c>
      <c r="B34" s="73">
        <v>3</v>
      </c>
      <c r="C34" s="76">
        <v>270</v>
      </c>
      <c r="D34" s="76">
        <v>270</v>
      </c>
      <c r="E34" s="76" t="s">
        <v>112</v>
      </c>
      <c r="F34" s="76">
        <v>59</v>
      </c>
      <c r="G34" s="76">
        <v>68</v>
      </c>
      <c r="H34" s="76">
        <v>69</v>
      </c>
      <c r="I34" s="76">
        <v>74</v>
      </c>
      <c r="J34" s="84">
        <v>90</v>
      </c>
    </row>
    <row r="35" spans="1:30" ht="21" hidden="1" customHeight="1">
      <c r="A35" s="67" t="s">
        <v>101</v>
      </c>
      <c r="B35" s="69">
        <v>3</v>
      </c>
      <c r="C35" s="74">
        <v>270</v>
      </c>
      <c r="D35" s="74">
        <v>270</v>
      </c>
      <c r="E35" s="74" t="s">
        <v>100</v>
      </c>
      <c r="F35" s="74">
        <v>54</v>
      </c>
      <c r="G35" s="74">
        <v>75</v>
      </c>
      <c r="H35" s="74">
        <v>71</v>
      </c>
      <c r="I35" s="74">
        <v>70</v>
      </c>
      <c r="J35" s="85">
        <v>90</v>
      </c>
    </row>
    <row r="36" spans="1:30" ht="21" hidden="1" customHeight="1">
      <c r="A36" s="67" t="s">
        <v>102</v>
      </c>
      <c r="B36" s="69">
        <v>3</v>
      </c>
      <c r="C36" s="74">
        <v>270</v>
      </c>
      <c r="D36" s="74">
        <v>269</v>
      </c>
      <c r="E36" s="74">
        <v>9</v>
      </c>
      <c r="F36" s="74">
        <v>41</v>
      </c>
      <c r="G36" s="74">
        <v>75</v>
      </c>
      <c r="H36" s="74">
        <v>68</v>
      </c>
      <c r="I36" s="74">
        <v>76</v>
      </c>
      <c r="J36" s="85">
        <v>89</v>
      </c>
    </row>
    <row r="37" spans="1:30" ht="21" hidden="1" customHeight="1">
      <c r="A37" s="67">
        <v>7</v>
      </c>
      <c r="B37" s="69">
        <v>3</v>
      </c>
      <c r="C37" s="74">
        <v>270</v>
      </c>
      <c r="D37" s="74">
        <v>268</v>
      </c>
      <c r="E37" s="74">
        <v>15</v>
      </c>
      <c r="F37" s="74">
        <v>47</v>
      </c>
      <c r="G37" s="74">
        <v>69</v>
      </c>
      <c r="H37" s="74">
        <v>67</v>
      </c>
      <c r="I37" s="74">
        <v>70</v>
      </c>
      <c r="J37" s="85">
        <v>89</v>
      </c>
    </row>
    <row r="38" spans="1:30" ht="21" hidden="1" customHeight="1">
      <c r="A38" s="67">
        <v>8</v>
      </c>
      <c r="B38" s="69">
        <v>3</v>
      </c>
      <c r="C38" s="74">
        <v>270</v>
      </c>
      <c r="D38" s="74">
        <v>268</v>
      </c>
      <c r="E38" s="74">
        <v>17</v>
      </c>
      <c r="F38" s="74">
        <v>48</v>
      </c>
      <c r="G38" s="74">
        <v>66</v>
      </c>
      <c r="H38" s="74">
        <v>67</v>
      </c>
      <c r="I38" s="74">
        <v>70</v>
      </c>
      <c r="J38" s="85">
        <v>89</v>
      </c>
    </row>
    <row r="39" spans="1:30" ht="21" hidden="1" customHeight="1">
      <c r="A39" s="67">
        <v>9</v>
      </c>
      <c r="B39" s="69">
        <v>3</v>
      </c>
      <c r="C39" s="74">
        <v>270</v>
      </c>
      <c r="D39" s="74">
        <v>269</v>
      </c>
      <c r="E39" s="74">
        <v>17</v>
      </c>
      <c r="F39" s="74">
        <v>53</v>
      </c>
      <c r="G39" s="74">
        <v>62</v>
      </c>
      <c r="H39" s="74">
        <v>60</v>
      </c>
      <c r="I39" s="74">
        <v>77</v>
      </c>
      <c r="J39" s="85">
        <v>89</v>
      </c>
    </row>
    <row r="40" spans="1:30" ht="21" hidden="1" customHeight="1">
      <c r="A40" s="68" t="s">
        <v>8</v>
      </c>
      <c r="B40" s="69">
        <v>3</v>
      </c>
      <c r="C40" s="74">
        <v>270</v>
      </c>
      <c r="D40" s="74">
        <v>269</v>
      </c>
      <c r="E40" s="74">
        <v>18</v>
      </c>
      <c r="F40" s="74">
        <v>47</v>
      </c>
      <c r="G40" s="74">
        <v>70</v>
      </c>
      <c r="H40" s="74">
        <v>65</v>
      </c>
      <c r="I40" s="74">
        <v>69</v>
      </c>
      <c r="J40" s="85">
        <v>89</v>
      </c>
    </row>
    <row r="41" spans="1:30" ht="21" hidden="1" customHeight="1">
      <c r="A41" s="67" t="s">
        <v>113</v>
      </c>
      <c r="B41" s="69">
        <v>3</v>
      </c>
      <c r="C41" s="74">
        <v>270</v>
      </c>
      <c r="D41" s="74">
        <v>278</v>
      </c>
      <c r="E41" s="74">
        <v>14</v>
      </c>
      <c r="F41" s="74">
        <v>46</v>
      </c>
      <c r="G41" s="74">
        <v>67</v>
      </c>
      <c r="H41" s="74">
        <v>78</v>
      </c>
      <c r="I41" s="74">
        <v>73</v>
      </c>
      <c r="J41" s="85">
        <v>92</v>
      </c>
    </row>
    <row r="42" spans="1:30" ht="21" hidden="1" customHeight="1">
      <c r="A42" s="67" t="s">
        <v>105</v>
      </c>
      <c r="B42" s="69">
        <v>3</v>
      </c>
      <c r="C42" s="74">
        <v>270</v>
      </c>
      <c r="D42" s="74">
        <v>273</v>
      </c>
      <c r="E42" s="74">
        <v>16</v>
      </c>
      <c r="F42" s="74">
        <v>48</v>
      </c>
      <c r="G42" s="74">
        <v>57</v>
      </c>
      <c r="H42" s="74">
        <v>73</v>
      </c>
      <c r="I42" s="74">
        <v>79</v>
      </c>
      <c r="J42" s="85">
        <v>91</v>
      </c>
    </row>
    <row r="43" spans="1:30" ht="21" hidden="1" customHeight="1">
      <c r="A43" s="66" t="s">
        <v>61</v>
      </c>
      <c r="B43" s="73">
        <v>3</v>
      </c>
      <c r="C43" s="76">
        <v>270</v>
      </c>
      <c r="D43" s="76">
        <v>284</v>
      </c>
      <c r="E43" s="76">
        <v>21</v>
      </c>
      <c r="F43" s="76">
        <v>44</v>
      </c>
      <c r="G43" s="76">
        <v>75</v>
      </c>
      <c r="H43" s="76">
        <v>68</v>
      </c>
      <c r="I43" s="76">
        <v>76</v>
      </c>
      <c r="J43" s="88">
        <v>94</v>
      </c>
    </row>
    <row r="44" spans="1:30" ht="21" hidden="1" customHeight="1">
      <c r="A44" s="67">
        <v>14</v>
      </c>
      <c r="B44" s="69">
        <v>3</v>
      </c>
      <c r="C44" s="74">
        <v>270</v>
      </c>
      <c r="D44" s="74">
        <v>308</v>
      </c>
      <c r="E44" s="74">
        <v>22</v>
      </c>
      <c r="F44" s="74">
        <v>63</v>
      </c>
      <c r="G44" s="74">
        <v>63</v>
      </c>
      <c r="H44" s="74">
        <v>79</v>
      </c>
      <c r="I44" s="74">
        <v>81</v>
      </c>
      <c r="J44" s="86">
        <v>103</v>
      </c>
    </row>
    <row r="45" spans="1:30" ht="21" customHeight="1">
      <c r="A45" s="67" t="s">
        <v>68</v>
      </c>
      <c r="B45" s="74">
        <v>6</v>
      </c>
      <c r="C45" s="74">
        <v>570</v>
      </c>
      <c r="D45" s="74">
        <v>603</v>
      </c>
      <c r="E45" s="74">
        <v>52</v>
      </c>
      <c r="F45" s="74">
        <v>133</v>
      </c>
      <c r="G45" s="74">
        <v>149</v>
      </c>
      <c r="H45" s="74">
        <v>136</v>
      </c>
      <c r="I45" s="74">
        <v>133</v>
      </c>
      <c r="J45" s="86">
        <v>101</v>
      </c>
      <c r="L45" s="60">
        <v>6</v>
      </c>
      <c r="M45" s="60" t="str">
        <f t="shared" ref="M45:M54" si="11">IF(L45=B45,"○","×")</f>
        <v>○</v>
      </c>
      <c r="N45" s="60">
        <v>570</v>
      </c>
      <c r="O45" s="60" t="str">
        <f t="shared" ref="O45:O54" si="12">IF(N45=C45,"○","×")</f>
        <v>○</v>
      </c>
      <c r="P45" s="60">
        <v>603</v>
      </c>
      <c r="Q45" s="60" t="str">
        <f t="shared" ref="Q45:Q54" si="13">IF(P45=D45,"○","×")</f>
        <v>○</v>
      </c>
      <c r="R45" s="60">
        <v>52</v>
      </c>
      <c r="S45" s="60" t="str">
        <f t="shared" ref="S45:S54" si="14">IF(R45=E45,"○","×")</f>
        <v>○</v>
      </c>
      <c r="T45" s="60">
        <v>133</v>
      </c>
      <c r="U45" s="60" t="str">
        <f t="shared" ref="U45:U54" si="15">IF(T45=F45,"○","×")</f>
        <v>○</v>
      </c>
      <c r="V45" s="60">
        <v>149</v>
      </c>
      <c r="W45" s="60" t="str">
        <f t="shared" ref="W45:W54" si="16">IF(V45=G45,"○","×")</f>
        <v>○</v>
      </c>
      <c r="X45" s="60">
        <v>136</v>
      </c>
      <c r="Y45" s="60" t="str">
        <f t="shared" ref="Y45:Y54" si="17">IF(X45=H45,"○","×")</f>
        <v>○</v>
      </c>
      <c r="Z45" s="60">
        <v>133</v>
      </c>
      <c r="AA45" s="60" t="str">
        <f t="shared" ref="AA45:AA54" si="18">IF(Z45=I45,"○","×")</f>
        <v>○</v>
      </c>
      <c r="AB45" s="89">
        <v>101</v>
      </c>
      <c r="AC45" s="60" t="str">
        <f t="shared" ref="AC45:AC54" si="19">IF(AB45=J45,"○","×")</f>
        <v>○</v>
      </c>
      <c r="AD45" s="61">
        <f t="shared" ref="AD45:AD54" si="20">P45/L45</f>
        <v>100.5</v>
      </c>
    </row>
    <row r="46" spans="1:30" ht="21" customHeight="1">
      <c r="A46" s="67">
        <v>26</v>
      </c>
      <c r="B46" s="74">
        <v>6</v>
      </c>
      <c r="C46" s="74">
        <v>600</v>
      </c>
      <c r="D46" s="74">
        <v>642</v>
      </c>
      <c r="E46" s="74">
        <v>66</v>
      </c>
      <c r="F46" s="74">
        <v>132</v>
      </c>
      <c r="G46" s="74">
        <v>144</v>
      </c>
      <c r="H46" s="74">
        <v>157</v>
      </c>
      <c r="I46" s="74">
        <v>143</v>
      </c>
      <c r="J46" s="86">
        <v>107</v>
      </c>
      <c r="L46" s="60">
        <v>6</v>
      </c>
      <c r="M46" s="60" t="str">
        <f t="shared" si="11"/>
        <v>○</v>
      </c>
      <c r="N46" s="60">
        <v>600</v>
      </c>
      <c r="O46" s="60" t="str">
        <f t="shared" si="12"/>
        <v>○</v>
      </c>
      <c r="P46" s="60">
        <v>642</v>
      </c>
      <c r="Q46" s="60" t="str">
        <f t="shared" si="13"/>
        <v>○</v>
      </c>
      <c r="R46" s="60">
        <v>66</v>
      </c>
      <c r="S46" s="60" t="str">
        <f t="shared" si="14"/>
        <v>○</v>
      </c>
      <c r="T46" s="60">
        <v>132</v>
      </c>
      <c r="U46" s="60" t="str">
        <f t="shared" si="15"/>
        <v>○</v>
      </c>
      <c r="V46" s="60">
        <v>144</v>
      </c>
      <c r="W46" s="60" t="str">
        <f t="shared" si="16"/>
        <v>○</v>
      </c>
      <c r="X46" s="60">
        <v>157</v>
      </c>
      <c r="Y46" s="60" t="str">
        <f t="shared" si="17"/>
        <v>○</v>
      </c>
      <c r="Z46" s="60">
        <v>143</v>
      </c>
      <c r="AA46" s="60" t="str">
        <f t="shared" si="18"/>
        <v>○</v>
      </c>
      <c r="AB46" s="89">
        <v>107</v>
      </c>
      <c r="AC46" s="60" t="str">
        <f t="shared" si="19"/>
        <v>○</v>
      </c>
      <c r="AD46" s="61">
        <f t="shared" si="20"/>
        <v>107</v>
      </c>
    </row>
    <row r="47" spans="1:30" ht="21" customHeight="1">
      <c r="A47" s="67">
        <v>27</v>
      </c>
      <c r="B47" s="74">
        <v>6</v>
      </c>
      <c r="C47" s="74">
        <v>600</v>
      </c>
      <c r="D47" s="74">
        <v>629</v>
      </c>
      <c r="E47" s="74">
        <v>57</v>
      </c>
      <c r="F47" s="74">
        <v>141</v>
      </c>
      <c r="G47" s="74">
        <v>150</v>
      </c>
      <c r="H47" s="74">
        <v>140</v>
      </c>
      <c r="I47" s="74">
        <v>141</v>
      </c>
      <c r="J47" s="86">
        <v>105</v>
      </c>
      <c r="L47" s="60">
        <v>6</v>
      </c>
      <c r="M47" s="60" t="str">
        <f t="shared" si="11"/>
        <v>○</v>
      </c>
      <c r="N47" s="60">
        <v>600</v>
      </c>
      <c r="O47" s="60" t="str">
        <f t="shared" si="12"/>
        <v>○</v>
      </c>
      <c r="P47" s="60">
        <v>629</v>
      </c>
      <c r="Q47" s="60" t="str">
        <f t="shared" si="13"/>
        <v>○</v>
      </c>
      <c r="R47" s="60">
        <v>57</v>
      </c>
      <c r="S47" s="60" t="str">
        <f t="shared" si="14"/>
        <v>○</v>
      </c>
      <c r="T47" s="60">
        <v>141</v>
      </c>
      <c r="U47" s="60" t="str">
        <f t="shared" si="15"/>
        <v>○</v>
      </c>
      <c r="V47" s="60">
        <v>150</v>
      </c>
      <c r="W47" s="60" t="str">
        <f t="shared" si="16"/>
        <v>○</v>
      </c>
      <c r="X47" s="60">
        <v>140</v>
      </c>
      <c r="Y47" s="60" t="str">
        <f t="shared" si="17"/>
        <v>○</v>
      </c>
      <c r="Z47" s="60">
        <v>141</v>
      </c>
      <c r="AA47" s="60" t="str">
        <f t="shared" si="18"/>
        <v>○</v>
      </c>
      <c r="AB47" s="89">
        <v>105</v>
      </c>
      <c r="AC47" s="60" t="str">
        <f t="shared" si="19"/>
        <v>○</v>
      </c>
      <c r="AD47" s="61">
        <f t="shared" si="20"/>
        <v>104.83333333333333</v>
      </c>
    </row>
    <row r="48" spans="1:30" ht="21" customHeight="1">
      <c r="A48" s="67">
        <v>28</v>
      </c>
      <c r="B48" s="74">
        <v>6</v>
      </c>
      <c r="C48" s="74">
        <v>600</v>
      </c>
      <c r="D48" s="74">
        <v>659</v>
      </c>
      <c r="E48" s="74">
        <v>66</v>
      </c>
      <c r="F48" s="74">
        <v>142</v>
      </c>
      <c r="G48" s="74">
        <v>156</v>
      </c>
      <c r="H48" s="74">
        <v>149</v>
      </c>
      <c r="I48" s="74">
        <v>146</v>
      </c>
      <c r="J48" s="86">
        <v>110</v>
      </c>
      <c r="L48" s="60">
        <v>6</v>
      </c>
      <c r="M48" s="60" t="str">
        <f t="shared" si="11"/>
        <v>○</v>
      </c>
      <c r="N48" s="60">
        <v>600</v>
      </c>
      <c r="O48" s="60" t="str">
        <f t="shared" si="12"/>
        <v>○</v>
      </c>
      <c r="P48" s="60">
        <v>659</v>
      </c>
      <c r="Q48" s="60" t="str">
        <f t="shared" si="13"/>
        <v>○</v>
      </c>
      <c r="R48" s="60">
        <v>66</v>
      </c>
      <c r="S48" s="60" t="str">
        <f t="shared" si="14"/>
        <v>○</v>
      </c>
      <c r="T48" s="60">
        <v>142</v>
      </c>
      <c r="U48" s="60" t="str">
        <f t="shared" si="15"/>
        <v>○</v>
      </c>
      <c r="V48" s="60">
        <v>156</v>
      </c>
      <c r="W48" s="60" t="str">
        <f t="shared" si="16"/>
        <v>○</v>
      </c>
      <c r="X48" s="60">
        <v>149</v>
      </c>
      <c r="Y48" s="60" t="str">
        <f t="shared" si="17"/>
        <v>○</v>
      </c>
      <c r="Z48" s="60">
        <v>146</v>
      </c>
      <c r="AA48" s="60" t="str">
        <f t="shared" si="18"/>
        <v>○</v>
      </c>
      <c r="AB48" s="89">
        <v>110</v>
      </c>
      <c r="AC48" s="60" t="str">
        <f t="shared" si="19"/>
        <v>○</v>
      </c>
      <c r="AD48" s="61">
        <f t="shared" si="20"/>
        <v>109.83333333333333</v>
      </c>
    </row>
    <row r="49" spans="1:30" ht="21" customHeight="1">
      <c r="A49" s="67">
        <v>29</v>
      </c>
      <c r="B49" s="74">
        <v>9</v>
      </c>
      <c r="C49" s="74">
        <v>855</v>
      </c>
      <c r="D49" s="74">
        <v>854</v>
      </c>
      <c r="E49" s="74">
        <v>72</v>
      </c>
      <c r="F49" s="74">
        <v>174</v>
      </c>
      <c r="G49" s="74">
        <v>206</v>
      </c>
      <c r="H49" s="74">
        <v>197</v>
      </c>
      <c r="I49" s="74">
        <v>205</v>
      </c>
      <c r="J49" s="86">
        <v>95</v>
      </c>
      <c r="L49" s="60">
        <v>9</v>
      </c>
      <c r="M49" s="60" t="str">
        <f t="shared" si="11"/>
        <v>○</v>
      </c>
      <c r="N49" s="60">
        <v>855</v>
      </c>
      <c r="O49" s="60" t="str">
        <f t="shared" si="12"/>
        <v>○</v>
      </c>
      <c r="P49" s="60">
        <v>854</v>
      </c>
      <c r="Q49" s="60" t="str">
        <f t="shared" si="13"/>
        <v>○</v>
      </c>
      <c r="R49" s="60">
        <v>72</v>
      </c>
      <c r="S49" s="60" t="str">
        <f t="shared" si="14"/>
        <v>○</v>
      </c>
      <c r="T49" s="60">
        <v>174</v>
      </c>
      <c r="U49" s="60" t="str">
        <f t="shared" si="15"/>
        <v>○</v>
      </c>
      <c r="V49" s="60">
        <v>206</v>
      </c>
      <c r="W49" s="60" t="str">
        <f t="shared" si="16"/>
        <v>○</v>
      </c>
      <c r="X49" s="60">
        <v>197</v>
      </c>
      <c r="Y49" s="60" t="str">
        <f t="shared" si="17"/>
        <v>○</v>
      </c>
      <c r="Z49" s="60">
        <v>205</v>
      </c>
      <c r="AA49" s="60" t="str">
        <f t="shared" si="18"/>
        <v>○</v>
      </c>
      <c r="AB49" s="89">
        <v>95</v>
      </c>
      <c r="AC49" s="60" t="str">
        <f t="shared" si="19"/>
        <v>○</v>
      </c>
      <c r="AD49" s="61">
        <f t="shared" si="20"/>
        <v>94.888888888888886</v>
      </c>
    </row>
    <row r="50" spans="1:30" ht="21" customHeight="1">
      <c r="A50" s="67">
        <v>30</v>
      </c>
      <c r="B50" s="74">
        <v>9</v>
      </c>
      <c r="C50" s="74">
        <v>872</v>
      </c>
      <c r="D50" s="74">
        <f>SUM(E50:I50)</f>
        <v>920</v>
      </c>
      <c r="E50" s="74">
        <v>85</v>
      </c>
      <c r="F50" s="74">
        <v>177</v>
      </c>
      <c r="G50" s="74">
        <v>199</v>
      </c>
      <c r="H50" s="74">
        <v>215</v>
      </c>
      <c r="I50" s="74">
        <v>244</v>
      </c>
      <c r="J50" s="86">
        <f>D50/B50</f>
        <v>102.22222222222223</v>
      </c>
      <c r="L50" s="60">
        <v>9</v>
      </c>
      <c r="M50" s="60" t="str">
        <f t="shared" si="11"/>
        <v>○</v>
      </c>
      <c r="N50" s="60">
        <v>872</v>
      </c>
      <c r="O50" s="60" t="str">
        <f t="shared" si="12"/>
        <v>○</v>
      </c>
      <c r="P50" s="60">
        <v>920</v>
      </c>
      <c r="Q50" s="60" t="str">
        <f t="shared" si="13"/>
        <v>○</v>
      </c>
      <c r="R50" s="60">
        <v>85</v>
      </c>
      <c r="S50" s="60" t="str">
        <f t="shared" si="14"/>
        <v>○</v>
      </c>
      <c r="T50" s="60">
        <v>177</v>
      </c>
      <c r="U50" s="60" t="str">
        <f t="shared" si="15"/>
        <v>○</v>
      </c>
      <c r="V50" s="60">
        <v>199</v>
      </c>
      <c r="W50" s="60" t="str">
        <f t="shared" si="16"/>
        <v>○</v>
      </c>
      <c r="X50" s="60">
        <v>215</v>
      </c>
      <c r="Y50" s="60" t="str">
        <f t="shared" si="17"/>
        <v>○</v>
      </c>
      <c r="Z50" s="60">
        <v>244</v>
      </c>
      <c r="AA50" s="60" t="str">
        <f t="shared" si="18"/>
        <v>○</v>
      </c>
      <c r="AB50" s="89">
        <v>102.22222222222223</v>
      </c>
      <c r="AC50" s="60" t="str">
        <f t="shared" si="19"/>
        <v>○</v>
      </c>
      <c r="AD50" s="90">
        <f t="shared" si="20"/>
        <v>102.22222222222223</v>
      </c>
    </row>
    <row r="51" spans="1:30" ht="21" customHeight="1">
      <c r="A51" s="67">
        <v>31</v>
      </c>
      <c r="B51" s="74">
        <v>11</v>
      </c>
      <c r="C51" s="74">
        <v>989</v>
      </c>
      <c r="D51" s="74">
        <f>SUM(E51:I51)</f>
        <v>1021</v>
      </c>
      <c r="E51" s="74">
        <v>96</v>
      </c>
      <c r="F51" s="74">
        <v>189</v>
      </c>
      <c r="G51" s="74">
        <v>225</v>
      </c>
      <c r="H51" s="74">
        <v>229</v>
      </c>
      <c r="I51" s="74">
        <v>282</v>
      </c>
      <c r="J51" s="86">
        <f>D51/B51</f>
        <v>92.818181818181813</v>
      </c>
      <c r="L51" s="60">
        <v>11</v>
      </c>
      <c r="M51" s="60" t="str">
        <f t="shared" si="11"/>
        <v>○</v>
      </c>
      <c r="N51" s="60">
        <v>989</v>
      </c>
      <c r="O51" s="60" t="str">
        <f t="shared" si="12"/>
        <v>○</v>
      </c>
      <c r="P51" s="60">
        <v>1021</v>
      </c>
      <c r="Q51" s="60" t="str">
        <f t="shared" si="13"/>
        <v>○</v>
      </c>
      <c r="R51" s="60">
        <v>96</v>
      </c>
      <c r="S51" s="60" t="str">
        <f t="shared" si="14"/>
        <v>○</v>
      </c>
      <c r="T51" s="60">
        <v>189</v>
      </c>
      <c r="U51" s="60" t="str">
        <f t="shared" si="15"/>
        <v>○</v>
      </c>
      <c r="V51" s="60">
        <v>225</v>
      </c>
      <c r="W51" s="60" t="str">
        <f t="shared" si="16"/>
        <v>○</v>
      </c>
      <c r="X51" s="60">
        <v>229</v>
      </c>
      <c r="Y51" s="60" t="str">
        <f t="shared" si="17"/>
        <v>○</v>
      </c>
      <c r="Z51" s="60">
        <v>282</v>
      </c>
      <c r="AA51" s="60" t="str">
        <f t="shared" si="18"/>
        <v>○</v>
      </c>
      <c r="AB51" s="89">
        <v>92.818181818181813</v>
      </c>
      <c r="AC51" s="60" t="str">
        <f t="shared" si="19"/>
        <v>○</v>
      </c>
      <c r="AD51" s="90">
        <f t="shared" si="20"/>
        <v>92.818181818181813</v>
      </c>
    </row>
    <row r="52" spans="1:30" ht="21" customHeight="1">
      <c r="A52" s="67" t="s">
        <v>42</v>
      </c>
      <c r="B52" s="74">
        <v>11</v>
      </c>
      <c r="C52" s="74">
        <v>1023</v>
      </c>
      <c r="D52" s="74">
        <f>SUM(E52:I52)</f>
        <v>1014</v>
      </c>
      <c r="E52" s="74">
        <v>101</v>
      </c>
      <c r="F52" s="74">
        <v>185</v>
      </c>
      <c r="G52" s="74">
        <v>225</v>
      </c>
      <c r="H52" s="74">
        <v>224</v>
      </c>
      <c r="I52" s="74">
        <v>279</v>
      </c>
      <c r="J52" s="86">
        <f>D52/B52</f>
        <v>92.181818181818187</v>
      </c>
      <c r="L52" s="60">
        <v>11</v>
      </c>
      <c r="M52" s="60" t="str">
        <f t="shared" si="11"/>
        <v>○</v>
      </c>
      <c r="N52" s="60">
        <v>1023</v>
      </c>
      <c r="O52" s="60" t="str">
        <f t="shared" si="12"/>
        <v>○</v>
      </c>
      <c r="P52" s="60">
        <v>1014</v>
      </c>
      <c r="Q52" s="60" t="str">
        <f t="shared" si="13"/>
        <v>○</v>
      </c>
      <c r="R52" s="60">
        <v>101</v>
      </c>
      <c r="S52" s="60" t="str">
        <f t="shared" si="14"/>
        <v>○</v>
      </c>
      <c r="T52" s="60">
        <v>185</v>
      </c>
      <c r="U52" s="60" t="str">
        <f t="shared" si="15"/>
        <v>○</v>
      </c>
      <c r="V52" s="60">
        <v>225</v>
      </c>
      <c r="W52" s="60" t="str">
        <f t="shared" si="16"/>
        <v>○</v>
      </c>
      <c r="X52" s="60">
        <v>224</v>
      </c>
      <c r="Y52" s="60" t="str">
        <f t="shared" si="17"/>
        <v>○</v>
      </c>
      <c r="Z52" s="60">
        <v>279</v>
      </c>
      <c r="AA52" s="60" t="str">
        <f t="shared" si="18"/>
        <v>○</v>
      </c>
      <c r="AB52" s="89">
        <v>92.181818181818187</v>
      </c>
      <c r="AC52" s="60" t="str">
        <f t="shared" si="19"/>
        <v>○</v>
      </c>
      <c r="AD52" s="90">
        <f t="shared" si="20"/>
        <v>92.181818181818187</v>
      </c>
    </row>
    <row r="53" spans="1:30" ht="21" customHeight="1">
      <c r="A53" s="67">
        <v>3</v>
      </c>
      <c r="B53" s="74">
        <v>11</v>
      </c>
      <c r="C53" s="74">
        <v>1023</v>
      </c>
      <c r="D53" s="74">
        <f>SUM(E53:I53)</f>
        <v>1026</v>
      </c>
      <c r="E53" s="74">
        <v>89</v>
      </c>
      <c r="F53" s="74">
        <v>221</v>
      </c>
      <c r="G53" s="74">
        <v>224</v>
      </c>
      <c r="H53" s="74">
        <v>222</v>
      </c>
      <c r="I53" s="74">
        <v>270</v>
      </c>
      <c r="J53" s="86">
        <f>D53/B53</f>
        <v>93.272727272727266</v>
      </c>
      <c r="L53" s="60">
        <v>11</v>
      </c>
      <c r="M53" s="60" t="str">
        <f t="shared" si="11"/>
        <v>○</v>
      </c>
      <c r="N53" s="60">
        <v>1023</v>
      </c>
      <c r="O53" s="60" t="str">
        <f t="shared" si="12"/>
        <v>○</v>
      </c>
      <c r="P53" s="60">
        <v>1026</v>
      </c>
      <c r="Q53" s="60" t="str">
        <f t="shared" si="13"/>
        <v>○</v>
      </c>
      <c r="R53" s="60">
        <v>89</v>
      </c>
      <c r="S53" s="60" t="str">
        <f t="shared" si="14"/>
        <v>○</v>
      </c>
      <c r="T53" s="60">
        <v>221</v>
      </c>
      <c r="U53" s="60" t="str">
        <f t="shared" si="15"/>
        <v>○</v>
      </c>
      <c r="V53" s="60">
        <v>224</v>
      </c>
      <c r="W53" s="60" t="str">
        <f t="shared" si="16"/>
        <v>○</v>
      </c>
      <c r="X53" s="60">
        <v>222</v>
      </c>
      <c r="Y53" s="60" t="str">
        <f t="shared" si="17"/>
        <v>○</v>
      </c>
      <c r="Z53" s="60">
        <v>270</v>
      </c>
      <c r="AA53" s="60" t="str">
        <f t="shared" si="18"/>
        <v>○</v>
      </c>
      <c r="AB53" s="89">
        <v>93.272727272727266</v>
      </c>
      <c r="AC53" s="60" t="str">
        <f t="shared" si="19"/>
        <v>○</v>
      </c>
      <c r="AD53" s="90">
        <f t="shared" si="20"/>
        <v>93.272727272727266</v>
      </c>
    </row>
    <row r="54" spans="1:30" ht="21" customHeight="1">
      <c r="A54" s="71">
        <v>4</v>
      </c>
      <c r="B54" s="75">
        <v>11</v>
      </c>
      <c r="C54" s="75">
        <v>1023</v>
      </c>
      <c r="D54" s="75">
        <f>SUM(E54:I54)</f>
        <v>1023</v>
      </c>
      <c r="E54" s="75">
        <v>99</v>
      </c>
      <c r="F54" s="75">
        <v>175</v>
      </c>
      <c r="G54" s="75">
        <v>241</v>
      </c>
      <c r="H54" s="75">
        <v>228</v>
      </c>
      <c r="I54" s="75">
        <v>280</v>
      </c>
      <c r="J54" s="87">
        <f>D54/B54</f>
        <v>93</v>
      </c>
      <c r="L54" s="60">
        <v>11</v>
      </c>
      <c r="M54" s="60" t="str">
        <f t="shared" si="11"/>
        <v>○</v>
      </c>
      <c r="N54" s="60">
        <v>1023</v>
      </c>
      <c r="O54" s="60" t="str">
        <f t="shared" si="12"/>
        <v>○</v>
      </c>
      <c r="P54" s="60">
        <v>1023</v>
      </c>
      <c r="Q54" s="60" t="str">
        <f t="shared" si="13"/>
        <v>○</v>
      </c>
      <c r="R54" s="60">
        <v>99</v>
      </c>
      <c r="S54" s="60" t="str">
        <f t="shared" si="14"/>
        <v>○</v>
      </c>
      <c r="T54" s="60">
        <v>175</v>
      </c>
      <c r="U54" s="60" t="str">
        <f t="shared" si="15"/>
        <v>○</v>
      </c>
      <c r="V54" s="60">
        <v>241</v>
      </c>
      <c r="W54" s="60" t="str">
        <f t="shared" si="16"/>
        <v>○</v>
      </c>
      <c r="X54" s="60">
        <v>228</v>
      </c>
      <c r="Y54" s="60" t="str">
        <f t="shared" si="17"/>
        <v>○</v>
      </c>
      <c r="Z54" s="60">
        <v>280</v>
      </c>
      <c r="AA54" s="60" t="str">
        <f t="shared" si="18"/>
        <v>○</v>
      </c>
      <c r="AB54" s="89">
        <v>93</v>
      </c>
      <c r="AC54" s="60" t="str">
        <f t="shared" si="19"/>
        <v>○</v>
      </c>
      <c r="AD54" s="61">
        <f t="shared" si="20"/>
        <v>93</v>
      </c>
    </row>
    <row r="55" spans="1:30">
      <c r="J55" s="45" t="s">
        <v>89</v>
      </c>
    </row>
  </sheetData>
  <mergeCells count="6">
    <mergeCell ref="B5:B6"/>
    <mergeCell ref="C5:C6"/>
    <mergeCell ref="J5:J6"/>
    <mergeCell ref="B32:B33"/>
    <mergeCell ref="C32:C33"/>
    <mergeCell ref="J32:J33"/>
  </mergeCells>
  <phoneticPr fontId="3"/>
  <pageMargins left="0.39370078740157483" right="0" top="1.1811023622047245" bottom="0.19685039370078741" header="0.51181102362204722" footer="0.51181102362204722"/>
  <pageSetup paperSize="9" scale="110" orientation="portrait" verticalDpi="400" r:id="rId1"/>
  <headerFooter alignWithMargins="0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L39"/>
  <sheetViews>
    <sheetView showGridLines="0" view="pageBreakPreview" topLeftCell="A2" zoomScaleSheetLayoutView="100" workbookViewId="0">
      <selection activeCell="G18" sqref="G18:I18"/>
    </sheetView>
  </sheetViews>
  <sheetFormatPr defaultColWidth="9" defaultRowHeight="12"/>
  <cols>
    <col min="1" max="1" width="9" style="60"/>
    <col min="2" max="2" width="10.125" style="60" customWidth="1"/>
    <col min="3" max="3" width="10.75" style="60" customWidth="1"/>
    <col min="4" max="4" width="10.125" style="60" customWidth="1"/>
    <col min="5" max="5" width="10.625" style="60" customWidth="1"/>
    <col min="6" max="9" width="10.125" style="60" customWidth="1"/>
    <col min="10" max="16384" width="9" style="60"/>
  </cols>
  <sheetData>
    <row r="1" spans="1:9" hidden="1">
      <c r="A1" s="60" t="s">
        <v>114</v>
      </c>
    </row>
    <row r="2" spans="1:9" ht="17.25">
      <c r="A2" s="91" t="s">
        <v>117</v>
      </c>
    </row>
    <row r="3" spans="1:9" hidden="1">
      <c r="B3" s="60" t="s">
        <v>10</v>
      </c>
    </row>
    <row r="4" spans="1:9" hidden="1">
      <c r="B4" s="60" t="s">
        <v>118</v>
      </c>
    </row>
    <row r="5" spans="1:9" hidden="1">
      <c r="B5" s="60" t="s">
        <v>120</v>
      </c>
    </row>
    <row r="6" spans="1:9" hidden="1">
      <c r="B6" s="60" t="s">
        <v>122</v>
      </c>
    </row>
    <row r="7" spans="1:9" hidden="1">
      <c r="B7" s="60" t="s">
        <v>119</v>
      </c>
    </row>
    <row r="8" spans="1:9" hidden="1">
      <c r="B8" s="60" t="s">
        <v>124</v>
      </c>
    </row>
    <row r="9" spans="1:9" hidden="1">
      <c r="B9" s="60" t="s">
        <v>1</v>
      </c>
    </row>
    <row r="10" spans="1:9" hidden="1"/>
    <row r="11" spans="1:9" hidden="1"/>
    <row r="12" spans="1:9" hidden="1"/>
    <row r="13" spans="1:9" hidden="1"/>
    <row r="14" spans="1:9" hidden="1"/>
    <row r="16" spans="1:9" ht="17.25">
      <c r="A16" s="62" t="s">
        <v>349</v>
      </c>
      <c r="B16" s="72"/>
      <c r="C16" s="72"/>
      <c r="D16" s="72"/>
      <c r="E16" s="72"/>
      <c r="F16" s="72"/>
      <c r="G16" s="72"/>
      <c r="H16" s="72"/>
      <c r="I16" s="72"/>
    </row>
    <row r="17" spans="1:12">
      <c r="A17" s="63"/>
      <c r="B17" s="63"/>
      <c r="C17" s="63"/>
      <c r="D17" s="63"/>
      <c r="E17" s="63"/>
      <c r="F17" s="63"/>
      <c r="G17" s="63"/>
      <c r="H17" s="63"/>
      <c r="I17" s="63"/>
    </row>
    <row r="18" spans="1:12" ht="16.5" customHeight="1">
      <c r="G18" s="415" t="s">
        <v>126</v>
      </c>
      <c r="H18" s="415"/>
      <c r="I18" s="415"/>
    </row>
    <row r="19" spans="1:12" ht="18.75" customHeight="1">
      <c r="A19" s="92" t="s">
        <v>19</v>
      </c>
      <c r="B19" s="416" t="s">
        <v>127</v>
      </c>
      <c r="C19" s="417"/>
      <c r="D19" s="106" t="s">
        <v>130</v>
      </c>
      <c r="E19" s="106"/>
      <c r="F19" s="106"/>
      <c r="G19" s="418" t="s">
        <v>131</v>
      </c>
      <c r="H19" s="419"/>
      <c r="I19" s="419"/>
    </row>
    <row r="20" spans="1:12" ht="32.25" customHeight="1">
      <c r="A20" s="93" t="s">
        <v>33</v>
      </c>
      <c r="B20" s="97" t="s">
        <v>4</v>
      </c>
      <c r="C20" s="97" t="s">
        <v>63</v>
      </c>
      <c r="D20" s="97" t="s">
        <v>4</v>
      </c>
      <c r="E20" s="97" t="s">
        <v>132</v>
      </c>
      <c r="F20" s="97" t="s">
        <v>133</v>
      </c>
      <c r="G20" s="97" t="s">
        <v>136</v>
      </c>
      <c r="H20" s="97" t="s">
        <v>137</v>
      </c>
      <c r="I20" s="97" t="s">
        <v>139</v>
      </c>
    </row>
    <row r="21" spans="1:12" ht="21" hidden="1" customHeight="1">
      <c r="A21" s="94" t="s">
        <v>140</v>
      </c>
      <c r="B21" s="98">
        <v>8711</v>
      </c>
      <c r="C21" s="102">
        <v>32633</v>
      </c>
      <c r="D21" s="98">
        <v>5005</v>
      </c>
      <c r="E21" s="107">
        <v>15430</v>
      </c>
      <c r="F21" s="102">
        <v>1553</v>
      </c>
      <c r="G21" s="111">
        <f t="shared" ref="G21:H38" si="0">D21/B21*100</f>
        <v>57.456090001147977</v>
      </c>
      <c r="H21" s="115">
        <f t="shared" si="0"/>
        <v>47.283424754083292</v>
      </c>
      <c r="I21" s="117">
        <f t="shared" ref="I21:I28" si="1">F21/E21*100</f>
        <v>10.064808813998702</v>
      </c>
    </row>
    <row r="22" spans="1:12" ht="21" hidden="1" customHeight="1">
      <c r="A22" s="68" t="s">
        <v>141</v>
      </c>
      <c r="B22" s="99">
        <v>8968</v>
      </c>
      <c r="C22" s="103">
        <v>33322</v>
      </c>
      <c r="D22" s="99">
        <v>5127</v>
      </c>
      <c r="E22" s="108">
        <v>15673</v>
      </c>
      <c r="F22" s="103">
        <v>1614</v>
      </c>
      <c r="G22" s="112">
        <f t="shared" si="0"/>
        <v>57.169937555753791</v>
      </c>
      <c r="H22" s="116">
        <f t="shared" si="0"/>
        <v>47.034991897245064</v>
      </c>
      <c r="I22" s="118">
        <f t="shared" si="1"/>
        <v>10.297964652587252</v>
      </c>
    </row>
    <row r="23" spans="1:12" ht="21" hidden="1" customHeight="1">
      <c r="A23" s="68" t="s">
        <v>143</v>
      </c>
      <c r="B23" s="99">
        <v>9227</v>
      </c>
      <c r="C23" s="103">
        <v>33791</v>
      </c>
      <c r="D23" s="99">
        <v>5193</v>
      </c>
      <c r="E23" s="108">
        <v>15756</v>
      </c>
      <c r="F23" s="103">
        <v>1682</v>
      </c>
      <c r="G23" s="112">
        <f t="shared" si="0"/>
        <v>56.280481196488566</v>
      </c>
      <c r="H23" s="116">
        <f t="shared" si="0"/>
        <v>46.627800301855522</v>
      </c>
      <c r="I23" s="118">
        <f t="shared" si="1"/>
        <v>10.675298299060676</v>
      </c>
    </row>
    <row r="24" spans="1:12" ht="21" hidden="1" customHeight="1">
      <c r="A24" s="68" t="s">
        <v>60</v>
      </c>
      <c r="B24" s="99">
        <v>9562</v>
      </c>
      <c r="C24" s="103">
        <v>34242</v>
      </c>
      <c r="D24" s="99">
        <v>5322</v>
      </c>
      <c r="E24" s="108">
        <v>15923</v>
      </c>
      <c r="F24" s="103">
        <v>1796</v>
      </c>
      <c r="G24" s="112">
        <f t="shared" si="0"/>
        <v>55.657812173185526</v>
      </c>
      <c r="H24" s="116">
        <f t="shared" si="0"/>
        <v>46.50137258337714</v>
      </c>
      <c r="I24" s="118">
        <f t="shared" si="1"/>
        <v>11.279281542422909</v>
      </c>
    </row>
    <row r="25" spans="1:12" ht="21" hidden="1" customHeight="1">
      <c r="A25" s="68" t="s">
        <v>144</v>
      </c>
      <c r="B25" s="99">
        <v>9998</v>
      </c>
      <c r="C25" s="103">
        <v>34977</v>
      </c>
      <c r="D25" s="99">
        <v>5498</v>
      </c>
      <c r="E25" s="108">
        <v>16270</v>
      </c>
      <c r="F25" s="103">
        <v>1897</v>
      </c>
      <c r="G25" s="112">
        <f t="shared" si="0"/>
        <v>54.990998199639932</v>
      </c>
      <c r="H25" s="116">
        <f t="shared" si="0"/>
        <v>46.51628212825571</v>
      </c>
      <c r="I25" s="118">
        <f t="shared" si="1"/>
        <v>11.659496004917024</v>
      </c>
    </row>
    <row r="26" spans="1:12" ht="21" hidden="1" customHeight="1">
      <c r="A26" s="68">
        <v>9</v>
      </c>
      <c r="B26" s="99">
        <v>10377</v>
      </c>
      <c r="C26" s="103">
        <v>35749</v>
      </c>
      <c r="D26" s="99">
        <v>5682</v>
      </c>
      <c r="E26" s="108">
        <v>16667</v>
      </c>
      <c r="F26" s="103">
        <v>2025</v>
      </c>
      <c r="G26" s="112">
        <f t="shared" si="0"/>
        <v>54.755709742700198</v>
      </c>
      <c r="H26" s="116">
        <f t="shared" si="0"/>
        <v>46.622283140787161</v>
      </c>
      <c r="I26" s="118">
        <f t="shared" si="1"/>
        <v>12.149757004859902</v>
      </c>
      <c r="K26" s="60">
        <v>10.7</v>
      </c>
    </row>
    <row r="27" spans="1:12" ht="21" hidden="1" customHeight="1">
      <c r="A27" s="68" t="s">
        <v>8</v>
      </c>
      <c r="B27" s="99">
        <v>10728</v>
      </c>
      <c r="C27" s="103">
        <v>36242</v>
      </c>
      <c r="D27" s="99">
        <v>6327</v>
      </c>
      <c r="E27" s="108">
        <v>16854</v>
      </c>
      <c r="F27" s="103">
        <v>2032</v>
      </c>
      <c r="G27" s="112">
        <f t="shared" si="0"/>
        <v>58.976510067114098</v>
      </c>
      <c r="H27" s="116">
        <f t="shared" si="0"/>
        <v>46.504056067545939</v>
      </c>
      <c r="I27" s="118">
        <f t="shared" si="1"/>
        <v>12.056485107392904</v>
      </c>
      <c r="K27" s="60">
        <f>ROUND(L27/C27,2)</f>
        <v>4.63</v>
      </c>
      <c r="L27" s="60">
        <v>167876</v>
      </c>
    </row>
    <row r="28" spans="1:12" ht="21" hidden="1" customHeight="1">
      <c r="A28" s="68" t="s">
        <v>27</v>
      </c>
      <c r="B28" s="99">
        <v>11091</v>
      </c>
      <c r="C28" s="103">
        <v>36703</v>
      </c>
      <c r="D28" s="99">
        <v>6553</v>
      </c>
      <c r="E28" s="108">
        <v>17200</v>
      </c>
      <c r="F28" s="103">
        <v>2239</v>
      </c>
      <c r="G28" s="112">
        <f t="shared" si="0"/>
        <v>59.083941934902171</v>
      </c>
      <c r="H28" s="116">
        <f t="shared" si="0"/>
        <v>46.862654278941775</v>
      </c>
      <c r="I28" s="118">
        <f t="shared" si="1"/>
        <v>13.017441860465118</v>
      </c>
      <c r="L28" s="60">
        <v>167874</v>
      </c>
    </row>
    <row r="29" spans="1:12" ht="21" customHeight="1">
      <c r="A29" s="68">
        <v>25</v>
      </c>
      <c r="B29" s="100">
        <v>14823</v>
      </c>
      <c r="C29" s="104">
        <v>40576</v>
      </c>
      <c r="D29" s="100">
        <v>7331</v>
      </c>
      <c r="E29" s="104">
        <v>15137</v>
      </c>
      <c r="F29" s="109" t="s">
        <v>100</v>
      </c>
      <c r="G29" s="113">
        <f t="shared" si="0"/>
        <v>49.456925048910477</v>
      </c>
      <c r="H29" s="113">
        <f t="shared" si="0"/>
        <v>37.305303627760253</v>
      </c>
      <c r="I29" s="119" t="s">
        <v>100</v>
      </c>
    </row>
    <row r="30" spans="1:12" ht="21" customHeight="1">
      <c r="A30" s="68">
        <v>26</v>
      </c>
      <c r="B30" s="100">
        <v>15101</v>
      </c>
      <c r="C30" s="104">
        <v>40622</v>
      </c>
      <c r="D30" s="100">
        <v>7263</v>
      </c>
      <c r="E30" s="104">
        <v>14689</v>
      </c>
      <c r="F30" s="109" t="s">
        <v>100</v>
      </c>
      <c r="G30" s="113">
        <f t="shared" si="0"/>
        <v>48.096152572677312</v>
      </c>
      <c r="H30" s="113">
        <f t="shared" si="0"/>
        <v>36.160208753877207</v>
      </c>
      <c r="I30" s="119" t="s">
        <v>100</v>
      </c>
    </row>
    <row r="31" spans="1:12" ht="21" customHeight="1">
      <c r="A31" s="68">
        <v>27</v>
      </c>
      <c r="B31" s="100">
        <v>15194</v>
      </c>
      <c r="C31" s="104">
        <v>40725</v>
      </c>
      <c r="D31" s="100">
        <v>7205</v>
      </c>
      <c r="E31" s="104">
        <v>14104</v>
      </c>
      <c r="F31" s="109" t="s">
        <v>100</v>
      </c>
      <c r="G31" s="113">
        <f t="shared" si="0"/>
        <v>47.42003422403581</v>
      </c>
      <c r="H31" s="113">
        <f t="shared" si="0"/>
        <v>34.632289748311848</v>
      </c>
      <c r="I31" s="119" t="s">
        <v>100</v>
      </c>
    </row>
    <row r="32" spans="1:12" ht="21" customHeight="1">
      <c r="A32" s="68">
        <v>28</v>
      </c>
      <c r="B32" s="100">
        <v>15643</v>
      </c>
      <c r="C32" s="104">
        <v>40751</v>
      </c>
      <c r="D32" s="100">
        <v>7100</v>
      </c>
      <c r="E32" s="104">
        <v>13577</v>
      </c>
      <c r="F32" s="109" t="s">
        <v>100</v>
      </c>
      <c r="G32" s="113">
        <f t="shared" si="0"/>
        <v>45.38771335421594</v>
      </c>
      <c r="H32" s="113">
        <f t="shared" si="0"/>
        <v>33.31697381659346</v>
      </c>
      <c r="I32" s="119" t="s">
        <v>100</v>
      </c>
    </row>
    <row r="33" spans="1:9" ht="21" customHeight="1">
      <c r="A33" s="68">
        <v>29</v>
      </c>
      <c r="B33" s="100">
        <v>15942</v>
      </c>
      <c r="C33" s="104">
        <v>40708</v>
      </c>
      <c r="D33" s="100">
        <v>6924</v>
      </c>
      <c r="E33" s="104">
        <v>12896</v>
      </c>
      <c r="F33" s="109" t="s">
        <v>100</v>
      </c>
      <c r="G33" s="113">
        <f t="shared" si="0"/>
        <v>43.4324426044411</v>
      </c>
      <c r="H33" s="113">
        <f t="shared" si="0"/>
        <v>31.67927680062887</v>
      </c>
      <c r="I33" s="109" t="s">
        <v>100</v>
      </c>
    </row>
    <row r="34" spans="1:9" ht="21" customHeight="1">
      <c r="A34" s="68">
        <v>30</v>
      </c>
      <c r="B34" s="100">
        <v>16389</v>
      </c>
      <c r="C34" s="104">
        <v>41350</v>
      </c>
      <c r="D34" s="100">
        <v>6794</v>
      </c>
      <c r="E34" s="104">
        <v>12454</v>
      </c>
      <c r="F34" s="109" t="s">
        <v>100</v>
      </c>
      <c r="G34" s="113">
        <f t="shared" si="0"/>
        <v>41.454634205869787</v>
      </c>
      <c r="H34" s="113">
        <f t="shared" si="0"/>
        <v>30.118500604594921</v>
      </c>
      <c r="I34" s="119" t="s">
        <v>100</v>
      </c>
    </row>
    <row r="35" spans="1:9" ht="21" customHeight="1">
      <c r="A35" s="68">
        <v>31</v>
      </c>
      <c r="B35" s="100">
        <v>16692</v>
      </c>
      <c r="C35" s="104">
        <v>41446</v>
      </c>
      <c r="D35" s="100">
        <v>6802</v>
      </c>
      <c r="E35" s="104">
        <v>12229</v>
      </c>
      <c r="F35" s="109" t="s">
        <v>100</v>
      </c>
      <c r="G35" s="113">
        <f t="shared" si="0"/>
        <v>40.750059908938411</v>
      </c>
      <c r="H35" s="113">
        <f t="shared" si="0"/>
        <v>29.505863050716595</v>
      </c>
      <c r="I35" s="119" t="s">
        <v>100</v>
      </c>
    </row>
    <row r="36" spans="1:9" ht="21" customHeight="1">
      <c r="A36" s="68" t="s">
        <v>28</v>
      </c>
      <c r="B36" s="100">
        <v>16959</v>
      </c>
      <c r="C36" s="104">
        <v>41625</v>
      </c>
      <c r="D36" s="100">
        <v>6858</v>
      </c>
      <c r="E36" s="104">
        <v>12225</v>
      </c>
      <c r="F36" s="109" t="s">
        <v>100</v>
      </c>
      <c r="G36" s="113">
        <f t="shared" si="0"/>
        <v>40.438705112329735</v>
      </c>
      <c r="H36" s="113">
        <f t="shared" si="0"/>
        <v>29.36936936936937</v>
      </c>
      <c r="I36" s="119" t="s">
        <v>100</v>
      </c>
    </row>
    <row r="37" spans="1:9" ht="21" customHeight="1">
      <c r="A37" s="68">
        <v>3</v>
      </c>
      <c r="B37" s="100">
        <v>17291</v>
      </c>
      <c r="C37" s="104">
        <v>41801</v>
      </c>
      <c r="D37" s="100">
        <v>6946</v>
      </c>
      <c r="E37" s="104">
        <v>12145</v>
      </c>
      <c r="F37" s="109" t="s">
        <v>100</v>
      </c>
      <c r="G37" s="113">
        <f t="shared" si="0"/>
        <v>40.171187322884741</v>
      </c>
      <c r="H37" s="113">
        <f t="shared" si="0"/>
        <v>29.054328843807564</v>
      </c>
      <c r="I37" s="119" t="s">
        <v>100</v>
      </c>
    </row>
    <row r="38" spans="1:9" ht="21" customHeight="1">
      <c r="A38" s="95">
        <v>4</v>
      </c>
      <c r="B38" s="101">
        <v>17655</v>
      </c>
      <c r="C38" s="105">
        <v>42018</v>
      </c>
      <c r="D38" s="101">
        <v>6929</v>
      </c>
      <c r="E38" s="105">
        <v>11955</v>
      </c>
      <c r="F38" s="110" t="s">
        <v>100</v>
      </c>
      <c r="G38" s="114">
        <f t="shared" si="0"/>
        <v>39.246672330784484</v>
      </c>
      <c r="H38" s="114">
        <f t="shared" si="0"/>
        <v>28.452091960588323</v>
      </c>
      <c r="I38" s="110" t="s">
        <v>100</v>
      </c>
    </row>
    <row r="39" spans="1:9">
      <c r="H39" s="60" t="s">
        <v>128</v>
      </c>
    </row>
  </sheetData>
  <mergeCells count="3">
    <mergeCell ref="G18:I18"/>
    <mergeCell ref="B19:C19"/>
    <mergeCell ref="G19:I19"/>
  </mergeCells>
  <phoneticPr fontId="3"/>
  <pageMargins left="0.59055118110236227" right="0" top="1.1811023622047245" bottom="0.19685039370078741" header="0.51181102362204722" footer="0.51181102362204722"/>
  <pageSetup paperSize="9" orientation="portrait" r:id="rId1"/>
  <headerFooter alignWithMargins="0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M26"/>
  <sheetViews>
    <sheetView showGridLines="0" view="pageBreakPreview" topLeftCell="A2" zoomScaleSheetLayoutView="100" workbookViewId="0">
      <selection activeCell="J14" sqref="J14"/>
    </sheetView>
  </sheetViews>
  <sheetFormatPr defaultColWidth="10" defaultRowHeight="12"/>
  <cols>
    <col min="1" max="1" width="8.5" style="60" customWidth="1"/>
    <col min="2" max="2" width="8.75" style="60" customWidth="1"/>
    <col min="3" max="3" width="6.75" style="60" customWidth="1"/>
    <col min="4" max="4" width="8.25" style="60" customWidth="1"/>
    <col min="5" max="5" width="8.625" style="60" customWidth="1"/>
    <col min="6" max="6" width="10.375" style="60" customWidth="1"/>
    <col min="7" max="7" width="9.75" style="60" bestFit="1" customWidth="1"/>
    <col min="8" max="8" width="8.625" style="60" customWidth="1"/>
    <col min="9" max="9" width="8.875" style="60" customWidth="1"/>
    <col min="10" max="10" width="6.25" style="60" customWidth="1"/>
    <col min="11" max="11" width="8.625" style="60" customWidth="1"/>
    <col min="12" max="12" width="9" style="60" bestFit="1" customWidth="1"/>
    <col min="13" max="16384" width="10" style="60"/>
  </cols>
  <sheetData>
    <row r="2" spans="2:12" ht="17.25">
      <c r="B2" s="62" t="s">
        <v>145</v>
      </c>
      <c r="C2" s="72"/>
      <c r="D2" s="72"/>
      <c r="E2" s="72"/>
      <c r="F2" s="72"/>
      <c r="G2" s="72"/>
      <c r="H2" s="72"/>
      <c r="I2" s="72"/>
      <c r="J2" s="72"/>
      <c r="K2" s="72"/>
      <c r="L2" s="72"/>
    </row>
    <row r="3" spans="2:12" ht="21" customHeight="1">
      <c r="L3" s="380" t="s">
        <v>350</v>
      </c>
    </row>
    <row r="4" spans="2:12" s="120" customFormat="1" ht="18" customHeight="1">
      <c r="B4" s="121" t="s">
        <v>148</v>
      </c>
      <c r="C4" s="420" t="s">
        <v>149</v>
      </c>
      <c r="D4" s="421"/>
      <c r="E4" s="425" t="s">
        <v>150</v>
      </c>
      <c r="F4" s="420" t="s">
        <v>151</v>
      </c>
      <c r="G4" s="421"/>
      <c r="H4" s="420" t="s">
        <v>153</v>
      </c>
      <c r="I4" s="422"/>
      <c r="J4" s="422"/>
      <c r="K4" s="422"/>
      <c r="L4" s="421"/>
    </row>
    <row r="5" spans="2:12" s="120" customFormat="1" ht="33" customHeight="1">
      <c r="B5" s="122" t="s">
        <v>155</v>
      </c>
      <c r="C5" s="127" t="s">
        <v>4</v>
      </c>
      <c r="D5" s="133" t="s">
        <v>156</v>
      </c>
      <c r="E5" s="426"/>
      <c r="F5" s="133" t="s">
        <v>157</v>
      </c>
      <c r="G5" s="139" t="s">
        <v>158</v>
      </c>
      <c r="H5" s="133" t="s">
        <v>125</v>
      </c>
      <c r="I5" s="133" t="s">
        <v>16</v>
      </c>
      <c r="J5" s="133" t="s">
        <v>159</v>
      </c>
      <c r="K5" s="133" t="s">
        <v>161</v>
      </c>
      <c r="L5" s="133" t="s">
        <v>45</v>
      </c>
    </row>
    <row r="6" spans="2:12" s="120" customFormat="1" ht="30" hidden="1" customHeight="1">
      <c r="B6" s="123" t="s">
        <v>163</v>
      </c>
      <c r="C6" s="128">
        <v>4982</v>
      </c>
      <c r="D6" s="134">
        <v>15434</v>
      </c>
      <c r="E6" s="134">
        <v>179904</v>
      </c>
      <c r="F6" s="134">
        <v>975709</v>
      </c>
      <c r="G6" s="134">
        <v>0</v>
      </c>
      <c r="H6" s="134">
        <v>581894</v>
      </c>
      <c r="I6" s="134">
        <v>536421</v>
      </c>
      <c r="J6" s="141">
        <f t="shared" ref="J6:J23" si="0">ROUND(I6/H6,4)*100</f>
        <v>92.190000000000012</v>
      </c>
      <c r="K6" s="134">
        <f t="shared" ref="K6:K13" si="1">ROUND(H6*1000/D6,0)</f>
        <v>37702</v>
      </c>
      <c r="L6" s="146">
        <f t="shared" ref="L6:L23" si="2">ROUND(H6*1000/C6,0)</f>
        <v>116799</v>
      </c>
    </row>
    <row r="7" spans="2:12" s="120" customFormat="1" ht="30" hidden="1" customHeight="1">
      <c r="B7" s="124" t="s">
        <v>141</v>
      </c>
      <c r="C7" s="129">
        <v>5076</v>
      </c>
      <c r="D7" s="135">
        <v>15617</v>
      </c>
      <c r="E7" s="135">
        <v>193812</v>
      </c>
      <c r="F7" s="135">
        <v>978556</v>
      </c>
      <c r="G7" s="135">
        <v>0</v>
      </c>
      <c r="H7" s="135">
        <v>625786</v>
      </c>
      <c r="I7" s="135">
        <v>579697</v>
      </c>
      <c r="J7" s="142">
        <f t="shared" si="0"/>
        <v>92.64</v>
      </c>
      <c r="K7" s="135">
        <f t="shared" si="1"/>
        <v>40071</v>
      </c>
      <c r="L7" s="147">
        <f t="shared" si="2"/>
        <v>123283</v>
      </c>
    </row>
    <row r="8" spans="2:12" s="120" customFormat="1" ht="30" hidden="1" customHeight="1">
      <c r="B8" s="124" t="s">
        <v>143</v>
      </c>
      <c r="C8" s="129">
        <v>5158</v>
      </c>
      <c r="D8" s="135">
        <v>15773</v>
      </c>
      <c r="E8" s="135">
        <v>201806</v>
      </c>
      <c r="F8" s="135">
        <v>1193312</v>
      </c>
      <c r="G8" s="135">
        <v>0</v>
      </c>
      <c r="H8" s="135">
        <v>642050</v>
      </c>
      <c r="I8" s="135">
        <v>601780</v>
      </c>
      <c r="J8" s="142">
        <f t="shared" si="0"/>
        <v>93.73</v>
      </c>
      <c r="K8" s="135">
        <f t="shared" si="1"/>
        <v>40706</v>
      </c>
      <c r="L8" s="147">
        <f t="shared" si="2"/>
        <v>124477</v>
      </c>
    </row>
    <row r="9" spans="2:12" s="120" customFormat="1" ht="30" hidden="1" customHeight="1">
      <c r="B9" s="124" t="s">
        <v>25</v>
      </c>
      <c r="C9" s="129">
        <v>5304</v>
      </c>
      <c r="D9" s="135">
        <v>15991</v>
      </c>
      <c r="E9" s="135">
        <v>236786</v>
      </c>
      <c r="F9" s="135">
        <v>1182271</v>
      </c>
      <c r="G9" s="135">
        <v>0</v>
      </c>
      <c r="H9" s="135">
        <v>712586</v>
      </c>
      <c r="I9" s="135">
        <v>659145</v>
      </c>
      <c r="J9" s="142">
        <f t="shared" si="0"/>
        <v>92.5</v>
      </c>
      <c r="K9" s="135">
        <f t="shared" si="1"/>
        <v>44562</v>
      </c>
      <c r="L9" s="147">
        <f t="shared" si="2"/>
        <v>134349</v>
      </c>
    </row>
    <row r="10" spans="2:12" s="120" customFormat="1" ht="30" hidden="1" customHeight="1">
      <c r="B10" s="124" t="s">
        <v>144</v>
      </c>
      <c r="C10" s="129">
        <v>5403</v>
      </c>
      <c r="D10" s="135">
        <v>16095</v>
      </c>
      <c r="E10" s="135">
        <v>299504</v>
      </c>
      <c r="F10" s="135">
        <v>1247707</v>
      </c>
      <c r="G10" s="135">
        <v>0</v>
      </c>
      <c r="H10" s="135">
        <v>698130</v>
      </c>
      <c r="I10" s="135">
        <v>656137</v>
      </c>
      <c r="J10" s="142">
        <f t="shared" si="0"/>
        <v>93.97999999999999</v>
      </c>
      <c r="K10" s="135">
        <f t="shared" si="1"/>
        <v>43376</v>
      </c>
      <c r="L10" s="147">
        <f t="shared" si="2"/>
        <v>129212</v>
      </c>
    </row>
    <row r="11" spans="2:12" s="120" customFormat="1" ht="30" hidden="1" customHeight="1">
      <c r="B11" s="124">
        <v>9</v>
      </c>
      <c r="C11" s="129">
        <v>5602</v>
      </c>
      <c r="D11" s="135">
        <v>16496</v>
      </c>
      <c r="E11" s="135">
        <v>301221</v>
      </c>
      <c r="F11" s="135">
        <v>1336636</v>
      </c>
      <c r="G11" s="135">
        <v>0</v>
      </c>
      <c r="H11" s="135">
        <v>713155</v>
      </c>
      <c r="I11" s="135">
        <v>670852</v>
      </c>
      <c r="J11" s="142">
        <f t="shared" si="0"/>
        <v>94.07</v>
      </c>
      <c r="K11" s="135">
        <f t="shared" si="1"/>
        <v>43232</v>
      </c>
      <c r="L11" s="147">
        <f t="shared" si="2"/>
        <v>127304</v>
      </c>
    </row>
    <row r="12" spans="2:12" s="120" customFormat="1" ht="30" hidden="1" customHeight="1">
      <c r="B12" s="68" t="s">
        <v>8</v>
      </c>
      <c r="C12" s="129">
        <v>6051</v>
      </c>
      <c r="D12" s="135">
        <v>16821</v>
      </c>
      <c r="E12" s="135">
        <v>340139</v>
      </c>
      <c r="F12" s="135">
        <v>1403479</v>
      </c>
      <c r="G12" s="135">
        <v>0</v>
      </c>
      <c r="H12" s="135">
        <v>742371</v>
      </c>
      <c r="I12" s="135">
        <v>697462</v>
      </c>
      <c r="J12" s="142">
        <f t="shared" si="0"/>
        <v>93.95</v>
      </c>
      <c r="K12" s="135">
        <f t="shared" si="1"/>
        <v>44134</v>
      </c>
      <c r="L12" s="147">
        <f t="shared" si="2"/>
        <v>122686</v>
      </c>
    </row>
    <row r="13" spans="2:12" s="120" customFormat="1" ht="30" hidden="1" customHeight="1">
      <c r="B13" s="68" t="s">
        <v>27</v>
      </c>
      <c r="C13" s="129">
        <v>6456</v>
      </c>
      <c r="D13" s="135">
        <v>17047</v>
      </c>
      <c r="E13" s="135">
        <v>584235</v>
      </c>
      <c r="F13" s="135">
        <v>1774091</v>
      </c>
      <c r="G13" s="135">
        <v>0</v>
      </c>
      <c r="H13" s="135">
        <v>775577</v>
      </c>
      <c r="I13" s="135">
        <v>728908</v>
      </c>
      <c r="J13" s="142">
        <f t="shared" si="0"/>
        <v>93.97999999999999</v>
      </c>
      <c r="K13" s="135">
        <f t="shared" si="1"/>
        <v>45496</v>
      </c>
      <c r="L13" s="147">
        <f t="shared" si="2"/>
        <v>120133</v>
      </c>
    </row>
    <row r="14" spans="2:12" s="120" customFormat="1" ht="30" customHeight="1">
      <c r="B14" s="124">
        <v>25</v>
      </c>
      <c r="C14" s="128">
        <v>7362</v>
      </c>
      <c r="D14" s="134">
        <v>15360</v>
      </c>
      <c r="E14" s="134">
        <v>765906</v>
      </c>
      <c r="F14" s="134">
        <v>2285740</v>
      </c>
      <c r="G14" s="134">
        <v>389733</v>
      </c>
      <c r="H14" s="134">
        <v>624345</v>
      </c>
      <c r="I14" s="134">
        <v>586007</v>
      </c>
      <c r="J14" s="141">
        <f t="shared" si="0"/>
        <v>93.86</v>
      </c>
      <c r="K14" s="134">
        <f t="shared" ref="K14:K23" si="3">H14*1000/D14</f>
        <v>40647.4609375</v>
      </c>
      <c r="L14" s="146">
        <f t="shared" si="2"/>
        <v>84806</v>
      </c>
    </row>
    <row r="15" spans="2:12" s="120" customFormat="1" ht="30" customHeight="1">
      <c r="B15" s="124">
        <v>26</v>
      </c>
      <c r="C15" s="129">
        <v>7333</v>
      </c>
      <c r="D15" s="135">
        <v>14994</v>
      </c>
      <c r="E15" s="135">
        <v>772222</v>
      </c>
      <c r="F15" s="135">
        <v>2336587</v>
      </c>
      <c r="G15" s="135">
        <v>409464</v>
      </c>
      <c r="H15" s="135">
        <v>621342</v>
      </c>
      <c r="I15" s="135">
        <v>580727</v>
      </c>
      <c r="J15" s="142">
        <f t="shared" si="0"/>
        <v>93.46</v>
      </c>
      <c r="K15" s="135">
        <f t="shared" si="3"/>
        <v>41439.375750300118</v>
      </c>
      <c r="L15" s="147">
        <f t="shared" si="2"/>
        <v>84732</v>
      </c>
    </row>
    <row r="16" spans="2:12" s="120" customFormat="1" ht="30" customHeight="1">
      <c r="B16" s="124">
        <v>27</v>
      </c>
      <c r="C16" s="129">
        <v>7272</v>
      </c>
      <c r="D16" s="135">
        <v>14474</v>
      </c>
      <c r="E16" s="135">
        <v>854599</v>
      </c>
      <c r="F16" s="135">
        <v>2207726</v>
      </c>
      <c r="G16" s="135">
        <v>451615</v>
      </c>
      <c r="H16" s="135">
        <v>644632</v>
      </c>
      <c r="I16" s="135">
        <v>603801</v>
      </c>
      <c r="J16" s="142">
        <f t="shared" si="0"/>
        <v>93.67</v>
      </c>
      <c r="K16" s="135">
        <f t="shared" si="3"/>
        <v>44537.23918750864</v>
      </c>
      <c r="L16" s="147">
        <f t="shared" si="2"/>
        <v>88646</v>
      </c>
    </row>
    <row r="17" spans="2:13" s="120" customFormat="1" ht="30" customHeight="1">
      <c r="B17" s="124">
        <v>28</v>
      </c>
      <c r="C17" s="129">
        <v>7188</v>
      </c>
      <c r="D17" s="135">
        <v>13902</v>
      </c>
      <c r="E17" s="135">
        <v>893754</v>
      </c>
      <c r="F17" s="135">
        <v>2198947</v>
      </c>
      <c r="G17" s="135">
        <v>447735</v>
      </c>
      <c r="H17" s="135">
        <v>642165</v>
      </c>
      <c r="I17" s="135">
        <v>598262</v>
      </c>
      <c r="J17" s="142">
        <f t="shared" si="0"/>
        <v>93.16</v>
      </c>
      <c r="K17" s="135">
        <f t="shared" si="3"/>
        <v>46192.274492878722</v>
      </c>
      <c r="L17" s="147">
        <f t="shared" si="2"/>
        <v>89338</v>
      </c>
    </row>
    <row r="18" spans="2:13" s="120" customFormat="1" ht="30" customHeight="1">
      <c r="B18" s="124">
        <v>29</v>
      </c>
      <c r="C18" s="130">
        <v>7013</v>
      </c>
      <c r="D18" s="136">
        <v>13204</v>
      </c>
      <c r="E18" s="136">
        <v>815783</v>
      </c>
      <c r="F18" s="136">
        <v>2251710</v>
      </c>
      <c r="G18" s="136">
        <v>413271</v>
      </c>
      <c r="H18" s="136">
        <v>632461</v>
      </c>
      <c r="I18" s="136">
        <v>589285</v>
      </c>
      <c r="J18" s="142">
        <f t="shared" si="0"/>
        <v>93.17</v>
      </c>
      <c r="K18" s="137">
        <f t="shared" si="3"/>
        <v>47899.197212965766</v>
      </c>
      <c r="L18" s="147">
        <f t="shared" si="2"/>
        <v>90184</v>
      </c>
    </row>
    <row r="19" spans="2:13" s="120" customFormat="1" ht="30" customHeight="1">
      <c r="B19" s="124">
        <v>30</v>
      </c>
      <c r="C19" s="129">
        <v>6883</v>
      </c>
      <c r="D19" s="137">
        <v>12763</v>
      </c>
      <c r="E19" s="137">
        <v>683431</v>
      </c>
      <c r="F19" s="137">
        <v>1335</v>
      </c>
      <c r="G19" s="137">
        <v>3447745</v>
      </c>
      <c r="H19" s="137">
        <v>638888</v>
      </c>
      <c r="I19" s="137">
        <v>597808</v>
      </c>
      <c r="J19" s="142">
        <f t="shared" si="0"/>
        <v>93.57</v>
      </c>
      <c r="K19" s="137">
        <f t="shared" si="3"/>
        <v>50057.823395753352</v>
      </c>
      <c r="L19" s="147">
        <f t="shared" si="2"/>
        <v>92821</v>
      </c>
    </row>
    <row r="20" spans="2:13" s="120" customFormat="1" ht="30" customHeight="1">
      <c r="B20" s="124">
        <v>31</v>
      </c>
      <c r="C20" s="129">
        <v>6827</v>
      </c>
      <c r="D20" s="137">
        <v>12403</v>
      </c>
      <c r="E20" s="137">
        <v>577289</v>
      </c>
      <c r="F20" s="137">
        <v>0</v>
      </c>
      <c r="G20" s="137">
        <v>3525985</v>
      </c>
      <c r="H20" s="137">
        <v>644416</v>
      </c>
      <c r="I20" s="137">
        <v>606384</v>
      </c>
      <c r="J20" s="142">
        <f t="shared" si="0"/>
        <v>94.1</v>
      </c>
      <c r="K20" s="137">
        <f t="shared" si="3"/>
        <v>51956.46214625494</v>
      </c>
      <c r="L20" s="147">
        <f t="shared" si="2"/>
        <v>94392</v>
      </c>
    </row>
    <row r="21" spans="2:13" s="120" customFormat="1" ht="30" customHeight="1">
      <c r="B21" s="124" t="s">
        <v>28</v>
      </c>
      <c r="C21" s="129">
        <v>6848</v>
      </c>
      <c r="D21" s="137">
        <v>12283</v>
      </c>
      <c r="E21" s="137">
        <v>472452</v>
      </c>
      <c r="F21" s="137">
        <v>16328</v>
      </c>
      <c r="G21" s="137">
        <v>3187226</v>
      </c>
      <c r="H21" s="137">
        <v>637918</v>
      </c>
      <c r="I21" s="137">
        <v>605626</v>
      </c>
      <c r="J21" s="142">
        <f t="shared" si="0"/>
        <v>94.94</v>
      </c>
      <c r="K21" s="137">
        <f t="shared" si="3"/>
        <v>51935.032158267524</v>
      </c>
      <c r="L21" s="147">
        <f t="shared" si="2"/>
        <v>93154</v>
      </c>
    </row>
    <row r="22" spans="2:13" s="120" customFormat="1" ht="30" customHeight="1">
      <c r="B22" s="124">
        <v>3</v>
      </c>
      <c r="C22" s="129">
        <v>6925</v>
      </c>
      <c r="D22" s="137">
        <v>12247</v>
      </c>
      <c r="E22" s="137">
        <v>476247</v>
      </c>
      <c r="F22" s="137">
        <v>7939</v>
      </c>
      <c r="G22" s="137">
        <v>3503010</v>
      </c>
      <c r="H22" s="137">
        <v>635631</v>
      </c>
      <c r="I22" s="137">
        <v>600076</v>
      </c>
      <c r="J22" s="142">
        <f t="shared" si="0"/>
        <v>94.410000000000011</v>
      </c>
      <c r="K22" s="137">
        <f t="shared" si="3"/>
        <v>51900.955336000654</v>
      </c>
      <c r="L22" s="147">
        <f t="shared" si="2"/>
        <v>91788</v>
      </c>
    </row>
    <row r="23" spans="2:13" s="120" customFormat="1" ht="30" customHeight="1">
      <c r="B23" s="125">
        <v>4</v>
      </c>
      <c r="C23" s="131">
        <v>7004</v>
      </c>
      <c r="D23" s="138">
        <v>12157</v>
      </c>
      <c r="E23" s="138">
        <v>454445</v>
      </c>
      <c r="F23" s="138">
        <v>132</v>
      </c>
      <c r="G23" s="138">
        <v>3518249</v>
      </c>
      <c r="H23" s="138">
        <v>677117</v>
      </c>
      <c r="I23" s="138">
        <v>643520</v>
      </c>
      <c r="J23" s="143">
        <f t="shared" si="0"/>
        <v>95.04</v>
      </c>
      <c r="K23" s="144">
        <f t="shared" si="3"/>
        <v>55697.705025910996</v>
      </c>
      <c r="L23" s="148">
        <f t="shared" si="2"/>
        <v>96676</v>
      </c>
    </row>
    <row r="24" spans="2:13">
      <c r="K24" s="145" t="s">
        <v>165</v>
      </c>
    </row>
    <row r="25" spans="2:13" ht="13.5" customHeight="1">
      <c r="I25" s="423"/>
      <c r="J25" s="423"/>
      <c r="K25" s="423"/>
      <c r="L25" s="423"/>
    </row>
    <row r="26" spans="2:13" ht="13.5" customHeight="1">
      <c r="C26" s="60" t="s">
        <v>166</v>
      </c>
      <c r="I26" s="424"/>
      <c r="J26" s="424"/>
      <c r="K26" s="424"/>
      <c r="L26" s="424"/>
      <c r="M26" s="149"/>
    </row>
  </sheetData>
  <mergeCells count="6">
    <mergeCell ref="C4:D4"/>
    <mergeCell ref="F4:G4"/>
    <mergeCell ref="H4:L4"/>
    <mergeCell ref="I25:L25"/>
    <mergeCell ref="I26:L26"/>
    <mergeCell ref="E4:E5"/>
  </mergeCells>
  <phoneticPr fontId="3"/>
  <pageMargins left="0.59055118110236227" right="0" top="1.1811023622047245" bottom="0.19685039370078741" header="0.51181102362204722" footer="0.51181102362204722"/>
  <pageSetup paperSize="9" scale="79" orientation="portrait" r:id="rId1"/>
  <headerFooter alignWithMargins="0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T25"/>
  <sheetViews>
    <sheetView view="pageBreakPreview" zoomScale="106" zoomScaleNormal="106" zoomScaleSheetLayoutView="106" workbookViewId="0">
      <selection activeCell="L14" sqref="L1:X1048576"/>
    </sheetView>
  </sheetViews>
  <sheetFormatPr defaultColWidth="10" defaultRowHeight="12"/>
  <cols>
    <col min="1" max="1" width="8.25" style="60" customWidth="1"/>
    <col min="2" max="2" width="7.125" style="60" customWidth="1"/>
    <col min="3" max="3" width="8.625" style="60" customWidth="1"/>
    <col min="4" max="5" width="9.625" style="60" customWidth="1"/>
    <col min="6" max="6" width="7.625" style="60" customWidth="1"/>
    <col min="7" max="7" width="9.625" style="60" customWidth="1"/>
    <col min="8" max="8" width="8.625" style="60" customWidth="1"/>
    <col min="9" max="9" width="6.75" style="60" customWidth="1"/>
    <col min="10" max="10" width="7.875" style="60" customWidth="1"/>
    <col min="11" max="11" width="8" style="60" customWidth="1"/>
    <col min="12" max="14" width="10" style="60"/>
    <col min="15" max="15" width="12.375" style="60" bestFit="1" customWidth="1"/>
    <col min="16" max="16" width="12.75" style="60" customWidth="1"/>
    <col min="17" max="20" width="10.125" style="60" bestFit="1" customWidth="1"/>
    <col min="21" max="21" width="10.625" style="60" bestFit="1" customWidth="1"/>
    <col min="22" max="22" width="10.125" style="60" bestFit="1" customWidth="1"/>
    <col min="23" max="23" width="10.125" style="60" customWidth="1"/>
    <col min="24" max="24" width="10.125" style="60" bestFit="1" customWidth="1"/>
    <col min="25" max="16384" width="10" style="60"/>
  </cols>
  <sheetData>
    <row r="1" spans="1:46" ht="17.25">
      <c r="A1" s="62" t="s">
        <v>351</v>
      </c>
      <c r="B1" s="72"/>
      <c r="C1" s="72"/>
      <c r="D1" s="72"/>
      <c r="E1" s="72"/>
      <c r="F1" s="72"/>
      <c r="G1" s="72"/>
      <c r="H1" s="72"/>
      <c r="I1" s="72"/>
      <c r="J1" s="72"/>
      <c r="K1" s="72"/>
    </row>
    <row r="2" spans="1:46" s="120" customFormat="1" ht="11.25">
      <c r="A2" s="150"/>
      <c r="B2" s="150"/>
      <c r="C2" s="150"/>
      <c r="D2" s="150"/>
      <c r="E2" s="150"/>
      <c r="F2" s="150"/>
      <c r="G2" s="150"/>
      <c r="H2" s="150"/>
      <c r="I2" s="150"/>
      <c r="J2" s="150"/>
      <c r="K2" s="83" t="s">
        <v>168</v>
      </c>
    </row>
    <row r="3" spans="1:46" s="120" customFormat="1" ht="20.25" customHeight="1">
      <c r="A3" s="121" t="s">
        <v>19</v>
      </c>
      <c r="B3" s="153" t="s">
        <v>149</v>
      </c>
      <c r="C3" s="153"/>
      <c r="D3" s="428" t="s">
        <v>169</v>
      </c>
      <c r="E3" s="428"/>
      <c r="F3" s="428"/>
      <c r="G3" s="428"/>
      <c r="H3" s="428"/>
      <c r="I3" s="428"/>
      <c r="J3" s="427" t="s">
        <v>171</v>
      </c>
      <c r="K3" s="427" t="s">
        <v>107</v>
      </c>
      <c r="L3" s="429"/>
    </row>
    <row r="4" spans="1:46" s="120" customFormat="1" ht="15.75" customHeight="1">
      <c r="A4" s="151"/>
      <c r="B4" s="427" t="s">
        <v>4</v>
      </c>
      <c r="C4" s="427" t="s">
        <v>80</v>
      </c>
      <c r="D4" s="428" t="s">
        <v>172</v>
      </c>
      <c r="E4" s="428" t="s">
        <v>173</v>
      </c>
      <c r="F4" s="428"/>
      <c r="G4" s="428"/>
      <c r="H4" s="428"/>
      <c r="I4" s="428"/>
      <c r="J4" s="427"/>
      <c r="K4" s="427"/>
      <c r="L4" s="429"/>
    </row>
    <row r="5" spans="1:46" s="120" customFormat="1" ht="20.25" customHeight="1">
      <c r="A5" s="122" t="s">
        <v>33</v>
      </c>
      <c r="B5" s="427"/>
      <c r="C5" s="427"/>
      <c r="D5" s="428"/>
      <c r="E5" s="170" t="s">
        <v>174</v>
      </c>
      <c r="F5" s="170" t="s">
        <v>175</v>
      </c>
      <c r="G5" s="170" t="s">
        <v>32</v>
      </c>
      <c r="H5" s="170" t="s">
        <v>142</v>
      </c>
      <c r="I5" s="170" t="s">
        <v>176</v>
      </c>
      <c r="J5" s="428"/>
      <c r="K5" s="428"/>
      <c r="L5" s="429"/>
      <c r="M5" s="180"/>
      <c r="N5" s="180"/>
      <c r="O5" s="180"/>
      <c r="P5" s="180"/>
      <c r="Q5" s="180"/>
      <c r="R5" s="180"/>
      <c r="S5" s="180"/>
      <c r="T5" s="180"/>
      <c r="U5" s="180"/>
      <c r="V5" s="180"/>
      <c r="W5" s="180"/>
      <c r="X5" s="180"/>
      <c r="Y5" s="180"/>
      <c r="Z5" s="180"/>
      <c r="AA5" s="180"/>
      <c r="AB5" s="180"/>
      <c r="AC5" s="180"/>
      <c r="AD5" s="180"/>
      <c r="AE5" s="180"/>
      <c r="AF5" s="180"/>
      <c r="AG5" s="180"/>
      <c r="AH5" s="180"/>
      <c r="AI5" s="180"/>
      <c r="AJ5" s="180"/>
      <c r="AK5" s="180"/>
      <c r="AL5" s="180"/>
      <c r="AM5" s="180"/>
      <c r="AN5" s="180"/>
      <c r="AO5" s="180"/>
      <c r="AP5" s="180"/>
      <c r="AQ5" s="180"/>
      <c r="AR5" s="180"/>
      <c r="AS5" s="180"/>
      <c r="AT5" s="180"/>
    </row>
    <row r="6" spans="1:46" s="120" customFormat="1" ht="21" hidden="1" customHeight="1">
      <c r="A6" s="123" t="s">
        <v>140</v>
      </c>
      <c r="B6" s="154">
        <v>4982</v>
      </c>
      <c r="C6" s="162">
        <v>15434</v>
      </c>
      <c r="D6" s="162">
        <f t="shared" ref="D6:D23" si="0">SUM(E6:I6)</f>
        <v>1259659</v>
      </c>
      <c r="E6" s="162">
        <v>1059141</v>
      </c>
      <c r="F6" s="162">
        <v>4534</v>
      </c>
      <c r="G6" s="162">
        <v>154694</v>
      </c>
      <c r="H6" s="162">
        <v>39940</v>
      </c>
      <c r="I6" s="162">
        <v>1350</v>
      </c>
      <c r="J6" s="162">
        <f t="shared" ref="J6:J13" si="1">D6/C6*1000</f>
        <v>81615.84812751069</v>
      </c>
      <c r="K6" s="171">
        <v>4.83</v>
      </c>
    </row>
    <row r="7" spans="1:46" s="120" customFormat="1" ht="21" hidden="1" customHeight="1">
      <c r="A7" s="124" t="s">
        <v>141</v>
      </c>
      <c r="B7" s="155">
        <v>5076</v>
      </c>
      <c r="C7" s="161">
        <v>15617</v>
      </c>
      <c r="D7" s="161">
        <f t="shared" si="0"/>
        <v>1317746</v>
      </c>
      <c r="E7" s="161">
        <v>1106333</v>
      </c>
      <c r="F7" s="161">
        <v>2822</v>
      </c>
      <c r="G7" s="161">
        <v>163786</v>
      </c>
      <c r="H7" s="161">
        <v>42960</v>
      </c>
      <c r="I7" s="161">
        <v>1845</v>
      </c>
      <c r="J7" s="161">
        <f t="shared" si="1"/>
        <v>84378.946020362418</v>
      </c>
      <c r="K7" s="172">
        <v>5.52</v>
      </c>
    </row>
    <row r="8" spans="1:46" s="120" customFormat="1" ht="21" hidden="1" customHeight="1">
      <c r="A8" s="124" t="s">
        <v>143</v>
      </c>
      <c r="B8" s="155">
        <v>5158</v>
      </c>
      <c r="C8" s="161">
        <v>15773</v>
      </c>
      <c r="D8" s="161">
        <f t="shared" si="0"/>
        <v>1452527</v>
      </c>
      <c r="E8" s="161">
        <v>1224414</v>
      </c>
      <c r="F8" s="161">
        <v>2917</v>
      </c>
      <c r="G8" s="161">
        <v>172456</v>
      </c>
      <c r="H8" s="161">
        <v>50940</v>
      </c>
      <c r="I8" s="161">
        <v>1800</v>
      </c>
      <c r="J8" s="161">
        <f t="shared" si="1"/>
        <v>92089.456666455328</v>
      </c>
      <c r="K8" s="172">
        <v>6.14</v>
      </c>
    </row>
    <row r="9" spans="1:46" s="120" customFormat="1" ht="21" hidden="1" customHeight="1">
      <c r="A9" s="124" t="s">
        <v>25</v>
      </c>
      <c r="B9" s="155">
        <v>5304</v>
      </c>
      <c r="C9" s="161">
        <v>15991</v>
      </c>
      <c r="D9" s="161">
        <f t="shared" si="0"/>
        <v>1477915</v>
      </c>
      <c r="E9" s="161">
        <v>1277460</v>
      </c>
      <c r="F9" s="161">
        <v>3087</v>
      </c>
      <c r="G9" s="161">
        <v>139873</v>
      </c>
      <c r="H9" s="161">
        <v>56040</v>
      </c>
      <c r="I9" s="161">
        <v>1455</v>
      </c>
      <c r="J9" s="161">
        <f t="shared" si="1"/>
        <v>92421.674692014261</v>
      </c>
      <c r="K9" s="172">
        <v>6.49</v>
      </c>
    </row>
    <row r="10" spans="1:46" s="120" customFormat="1" ht="21" hidden="1" customHeight="1">
      <c r="A10" s="124">
        <v>8</v>
      </c>
      <c r="B10" s="155">
        <v>5403</v>
      </c>
      <c r="C10" s="161">
        <v>16095</v>
      </c>
      <c r="D10" s="161">
        <f t="shared" si="0"/>
        <v>1555808</v>
      </c>
      <c r="E10" s="161">
        <v>1323499</v>
      </c>
      <c r="F10" s="161">
        <v>3419</v>
      </c>
      <c r="G10" s="161">
        <v>168950</v>
      </c>
      <c r="H10" s="161">
        <v>58200</v>
      </c>
      <c r="I10" s="161">
        <v>1740</v>
      </c>
      <c r="J10" s="161">
        <f t="shared" si="1"/>
        <v>96664.057160608892</v>
      </c>
      <c r="K10" s="172">
        <v>6.82</v>
      </c>
    </row>
    <row r="11" spans="1:46" s="120" customFormat="1" ht="21" hidden="1" customHeight="1">
      <c r="A11" s="124">
        <v>9</v>
      </c>
      <c r="B11" s="155">
        <v>5602</v>
      </c>
      <c r="C11" s="161">
        <v>16496</v>
      </c>
      <c r="D11" s="161">
        <f t="shared" si="0"/>
        <v>1631707</v>
      </c>
      <c r="E11" s="161">
        <v>1393805</v>
      </c>
      <c r="F11" s="161">
        <v>3653</v>
      </c>
      <c r="G11" s="161">
        <v>182169</v>
      </c>
      <c r="H11" s="161">
        <v>50400</v>
      </c>
      <c r="I11" s="161">
        <v>1680</v>
      </c>
      <c r="J11" s="161">
        <f t="shared" si="1"/>
        <v>98915.312803103792</v>
      </c>
      <c r="K11" s="172">
        <v>6.83</v>
      </c>
    </row>
    <row r="12" spans="1:46" s="120" customFormat="1" ht="21" hidden="1" customHeight="1">
      <c r="A12" s="68" t="s">
        <v>8</v>
      </c>
      <c r="B12" s="155">
        <v>6051</v>
      </c>
      <c r="C12" s="161">
        <v>16821</v>
      </c>
      <c r="D12" s="161">
        <f t="shared" si="0"/>
        <v>1762983</v>
      </c>
      <c r="E12" s="161">
        <v>1505875</v>
      </c>
      <c r="F12" s="161">
        <v>4884</v>
      </c>
      <c r="G12" s="161">
        <v>193424</v>
      </c>
      <c r="H12" s="161">
        <v>57000</v>
      </c>
      <c r="I12" s="161">
        <v>1800</v>
      </c>
      <c r="J12" s="161">
        <f t="shared" si="1"/>
        <v>104808.45371856609</v>
      </c>
      <c r="K12" s="172">
        <v>7.43</v>
      </c>
    </row>
    <row r="13" spans="1:46" s="120" customFormat="1" ht="21" hidden="1" customHeight="1">
      <c r="A13" s="68" t="s">
        <v>27</v>
      </c>
      <c r="B13" s="155">
        <v>6456</v>
      </c>
      <c r="C13" s="161">
        <v>17047</v>
      </c>
      <c r="D13" s="161">
        <f t="shared" si="0"/>
        <v>1935020</v>
      </c>
      <c r="E13" s="161">
        <v>1630039</v>
      </c>
      <c r="F13" s="161">
        <v>5318</v>
      </c>
      <c r="G13" s="161">
        <v>245123</v>
      </c>
      <c r="H13" s="161">
        <v>51900</v>
      </c>
      <c r="I13" s="161">
        <v>2640</v>
      </c>
      <c r="J13" s="161">
        <f t="shared" si="1"/>
        <v>113510.88168006101</v>
      </c>
      <c r="K13" s="172">
        <v>7.74</v>
      </c>
    </row>
    <row r="14" spans="1:46" s="120" customFormat="1" ht="21" customHeight="1">
      <c r="A14" s="124" t="s">
        <v>68</v>
      </c>
      <c r="B14" s="156">
        <v>7362</v>
      </c>
      <c r="C14" s="163">
        <v>15360</v>
      </c>
      <c r="D14" s="163">
        <f t="shared" si="0"/>
        <v>3342584</v>
      </c>
      <c r="E14" s="163">
        <v>2821656</v>
      </c>
      <c r="F14" s="163">
        <v>16968</v>
      </c>
      <c r="G14" s="163">
        <v>433860</v>
      </c>
      <c r="H14" s="163">
        <v>69000</v>
      </c>
      <c r="I14" s="163">
        <v>1100</v>
      </c>
      <c r="J14" s="163">
        <f t="shared" ref="J14:J23" si="2">ROUND((D14/C14)*1000,0)</f>
        <v>217616</v>
      </c>
      <c r="K14" s="173">
        <f t="shared" ref="K14:K23" si="3">ROUND(L14/C14,2)</f>
        <v>0</v>
      </c>
      <c r="L14" s="179"/>
    </row>
    <row r="15" spans="1:46" s="120" customFormat="1" ht="21" customHeight="1">
      <c r="A15" s="124">
        <v>26</v>
      </c>
      <c r="B15" s="157">
        <v>7333</v>
      </c>
      <c r="C15" s="164">
        <v>14994</v>
      </c>
      <c r="D15" s="164">
        <f t="shared" si="0"/>
        <v>3263902</v>
      </c>
      <c r="E15" s="164">
        <v>2766276</v>
      </c>
      <c r="F15" s="164">
        <v>21194</v>
      </c>
      <c r="G15" s="164">
        <v>424782</v>
      </c>
      <c r="H15" s="164">
        <v>50650</v>
      </c>
      <c r="I15" s="164">
        <v>1000</v>
      </c>
      <c r="J15" s="164">
        <f t="shared" si="2"/>
        <v>217681</v>
      </c>
      <c r="K15" s="174">
        <f t="shared" si="3"/>
        <v>0</v>
      </c>
      <c r="L15" s="179"/>
    </row>
    <row r="16" spans="1:46" s="120" customFormat="1" ht="21" customHeight="1">
      <c r="A16" s="124">
        <v>27</v>
      </c>
      <c r="B16" s="157">
        <v>7272</v>
      </c>
      <c r="C16" s="164">
        <v>14474</v>
      </c>
      <c r="D16" s="164">
        <f t="shared" si="0"/>
        <v>3224200</v>
      </c>
      <c r="E16" s="164">
        <v>2734485</v>
      </c>
      <c r="F16" s="164">
        <v>19551</v>
      </c>
      <c r="G16" s="164">
        <v>425458</v>
      </c>
      <c r="H16" s="164">
        <v>43846</v>
      </c>
      <c r="I16" s="164">
        <v>860</v>
      </c>
      <c r="J16" s="164">
        <f t="shared" si="2"/>
        <v>222758</v>
      </c>
      <c r="K16" s="174">
        <f t="shared" si="3"/>
        <v>0</v>
      </c>
      <c r="L16" s="179"/>
    </row>
    <row r="17" spans="1:25" s="120" customFormat="1" ht="21" customHeight="1">
      <c r="A17" s="124">
        <v>28</v>
      </c>
      <c r="B17" s="157">
        <v>7188</v>
      </c>
      <c r="C17" s="164">
        <v>13902</v>
      </c>
      <c r="D17" s="164">
        <f t="shared" si="0"/>
        <v>3133921</v>
      </c>
      <c r="E17" s="164">
        <v>2649482</v>
      </c>
      <c r="F17" s="164">
        <v>15599</v>
      </c>
      <c r="G17" s="164">
        <v>420668</v>
      </c>
      <c r="H17" s="164">
        <v>46972</v>
      </c>
      <c r="I17" s="164">
        <v>1200</v>
      </c>
      <c r="J17" s="164">
        <f t="shared" si="2"/>
        <v>225430</v>
      </c>
      <c r="K17" s="174">
        <f t="shared" si="3"/>
        <v>0</v>
      </c>
      <c r="L17" s="179"/>
      <c r="O17" s="181"/>
      <c r="P17" s="182"/>
      <c r="R17" s="182"/>
      <c r="S17" s="182"/>
    </row>
    <row r="18" spans="1:25" s="120" customFormat="1" ht="21" customHeight="1">
      <c r="A18" s="124">
        <v>29</v>
      </c>
      <c r="B18" s="158">
        <v>7013</v>
      </c>
      <c r="C18" s="165">
        <v>13204</v>
      </c>
      <c r="D18" s="165">
        <f t="shared" si="0"/>
        <v>3193688</v>
      </c>
      <c r="E18" s="165">
        <v>2688260</v>
      </c>
      <c r="F18" s="165">
        <v>15130</v>
      </c>
      <c r="G18" s="165">
        <v>445115</v>
      </c>
      <c r="H18" s="165">
        <v>43903</v>
      </c>
      <c r="I18" s="165">
        <v>1280</v>
      </c>
      <c r="J18" s="165">
        <f t="shared" si="2"/>
        <v>241873</v>
      </c>
      <c r="K18" s="175">
        <f t="shared" si="3"/>
        <v>0</v>
      </c>
      <c r="L18" s="179"/>
      <c r="M18" s="179"/>
      <c r="N18" s="179"/>
      <c r="O18" s="179"/>
      <c r="P18" s="179"/>
      <c r="Q18" s="179"/>
      <c r="R18" s="179"/>
      <c r="S18" s="179"/>
      <c r="T18" s="179"/>
      <c r="U18" s="179"/>
      <c r="V18" s="179"/>
      <c r="W18" s="179"/>
      <c r="X18" s="179"/>
      <c r="Y18" s="179"/>
    </row>
    <row r="19" spans="1:25" s="120" customFormat="1" ht="21" customHeight="1">
      <c r="A19" s="124">
        <v>30</v>
      </c>
      <c r="B19" s="159">
        <v>6883</v>
      </c>
      <c r="C19" s="166">
        <v>12763</v>
      </c>
      <c r="D19" s="166">
        <f t="shared" si="0"/>
        <v>39573</v>
      </c>
      <c r="E19" s="166">
        <f>Q19-T19</f>
        <v>0</v>
      </c>
      <c r="F19" s="166">
        <f>T19</f>
        <v>0</v>
      </c>
      <c r="G19" s="166">
        <f>X19</f>
        <v>0</v>
      </c>
      <c r="H19" s="166">
        <v>38053</v>
      </c>
      <c r="I19" s="166">
        <v>1520</v>
      </c>
      <c r="J19" s="166">
        <f t="shared" si="2"/>
        <v>3101</v>
      </c>
      <c r="K19" s="176">
        <f t="shared" si="3"/>
        <v>0</v>
      </c>
      <c r="Q19" s="179"/>
      <c r="T19" s="179"/>
      <c r="W19" s="179"/>
      <c r="X19" s="179"/>
    </row>
    <row r="20" spans="1:25" s="120" customFormat="1" ht="21" customHeight="1">
      <c r="A20" s="124">
        <v>31</v>
      </c>
      <c r="B20" s="157">
        <v>6827</v>
      </c>
      <c r="C20" s="164">
        <v>12403</v>
      </c>
      <c r="D20" s="166">
        <f t="shared" si="0"/>
        <v>39970</v>
      </c>
      <c r="E20" s="166">
        <f>Q20-T20</f>
        <v>0</v>
      </c>
      <c r="F20" s="166">
        <f>T20</f>
        <v>0</v>
      </c>
      <c r="G20" s="166">
        <f>X20</f>
        <v>0</v>
      </c>
      <c r="H20" s="164">
        <v>38750</v>
      </c>
      <c r="I20" s="164">
        <v>1220</v>
      </c>
      <c r="J20" s="164">
        <f t="shared" si="2"/>
        <v>3223</v>
      </c>
      <c r="K20" s="174">
        <f t="shared" si="3"/>
        <v>0</v>
      </c>
      <c r="Q20" s="179"/>
      <c r="T20" s="179"/>
      <c r="X20" s="179"/>
    </row>
    <row r="21" spans="1:25" s="120" customFormat="1" ht="21" customHeight="1">
      <c r="A21" s="124" t="s">
        <v>42</v>
      </c>
      <c r="B21" s="157">
        <v>6848</v>
      </c>
      <c r="C21" s="164">
        <v>12283</v>
      </c>
      <c r="D21" s="166">
        <f t="shared" si="0"/>
        <v>33650</v>
      </c>
      <c r="E21" s="166">
        <f>Q21-T21</f>
        <v>0</v>
      </c>
      <c r="F21" s="166">
        <f>T21</f>
        <v>0</v>
      </c>
      <c r="G21" s="166">
        <f>X21</f>
        <v>0</v>
      </c>
      <c r="H21" s="164">
        <v>32250</v>
      </c>
      <c r="I21" s="164">
        <v>1400</v>
      </c>
      <c r="J21" s="164">
        <f t="shared" si="2"/>
        <v>2740</v>
      </c>
      <c r="K21" s="174">
        <f t="shared" si="3"/>
        <v>0</v>
      </c>
      <c r="Q21" s="179"/>
      <c r="T21" s="179"/>
      <c r="X21" s="179"/>
    </row>
    <row r="22" spans="1:25" s="120" customFormat="1" ht="21" customHeight="1">
      <c r="A22" s="124">
        <v>3</v>
      </c>
      <c r="B22" s="157">
        <v>6925</v>
      </c>
      <c r="C22" s="164">
        <v>12247</v>
      </c>
      <c r="D22" s="166">
        <f t="shared" si="0"/>
        <v>33511</v>
      </c>
      <c r="E22" s="166">
        <f>Q22-T22</f>
        <v>0</v>
      </c>
      <c r="F22" s="166">
        <f>T22</f>
        <v>0</v>
      </c>
      <c r="G22" s="166">
        <f>X22</f>
        <v>0</v>
      </c>
      <c r="H22" s="164">
        <v>32231</v>
      </c>
      <c r="I22" s="164">
        <v>1280</v>
      </c>
      <c r="J22" s="164">
        <f t="shared" si="2"/>
        <v>2736</v>
      </c>
      <c r="K22" s="174">
        <f t="shared" si="3"/>
        <v>0</v>
      </c>
      <c r="Q22" s="179"/>
      <c r="T22" s="179"/>
      <c r="X22" s="179"/>
    </row>
    <row r="23" spans="1:25" s="120" customFormat="1" ht="21" customHeight="1">
      <c r="A23" s="125">
        <v>4</v>
      </c>
      <c r="B23" s="160">
        <v>7004</v>
      </c>
      <c r="C23" s="167">
        <v>12157</v>
      </c>
      <c r="D23" s="169">
        <f t="shared" si="0"/>
        <v>33877</v>
      </c>
      <c r="E23" s="167">
        <f>Q23-T23</f>
        <v>0</v>
      </c>
      <c r="F23" s="167">
        <f>T23</f>
        <v>0</v>
      </c>
      <c r="G23" s="167">
        <f>X23</f>
        <v>0</v>
      </c>
      <c r="H23" s="167">
        <v>32557</v>
      </c>
      <c r="I23" s="167">
        <v>1320</v>
      </c>
      <c r="J23" s="169">
        <f t="shared" si="2"/>
        <v>2787</v>
      </c>
      <c r="K23" s="177">
        <f t="shared" si="3"/>
        <v>0</v>
      </c>
      <c r="Q23" s="179"/>
      <c r="T23" s="179"/>
      <c r="X23" s="179"/>
    </row>
    <row r="24" spans="1:25" s="120" customFormat="1" ht="12" customHeight="1">
      <c r="A24" s="152"/>
      <c r="B24" s="161"/>
      <c r="C24" s="161"/>
      <c r="D24" s="161"/>
      <c r="E24" s="161"/>
      <c r="F24" s="161"/>
      <c r="G24" s="161"/>
      <c r="H24" s="161"/>
      <c r="I24" s="104" t="s">
        <v>90</v>
      </c>
      <c r="J24" s="161"/>
      <c r="K24" s="178"/>
    </row>
    <row r="25" spans="1:25" ht="12" customHeight="1">
      <c r="H25" s="60" t="s">
        <v>135</v>
      </c>
    </row>
  </sheetData>
  <mergeCells count="8">
    <mergeCell ref="J3:J5"/>
    <mergeCell ref="K3:K5"/>
    <mergeCell ref="L3:L5"/>
    <mergeCell ref="B4:B5"/>
    <mergeCell ref="C4:C5"/>
    <mergeCell ref="D4:D5"/>
    <mergeCell ref="D3:I3"/>
    <mergeCell ref="E4:I4"/>
  </mergeCells>
  <phoneticPr fontId="3"/>
  <pageMargins left="0.59055118110236227" right="0" top="1.1811023622047245" bottom="0.19685039370078741" header="0.51181102362204722" footer="0.51181102362204722"/>
  <pageSetup paperSize="9" scale="96" orientation="portrait" r:id="rId1"/>
  <headerFooter alignWithMargins="0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31"/>
  <sheetViews>
    <sheetView showGridLines="0" view="pageBreakPreview" topLeftCell="D29" zoomScaleSheetLayoutView="100" workbookViewId="0">
      <selection activeCell="L29" sqref="L1:AE1048576"/>
    </sheetView>
  </sheetViews>
  <sheetFormatPr defaultColWidth="10" defaultRowHeight="12"/>
  <cols>
    <col min="1" max="1" width="10" style="60"/>
    <col min="2" max="2" width="9.25" style="60" customWidth="1"/>
    <col min="3" max="10" width="10.625" style="60" customWidth="1"/>
    <col min="11" max="11" width="14.625" style="60" customWidth="1"/>
    <col min="12" max="16384" width="10" style="60"/>
  </cols>
  <sheetData>
    <row r="2" spans="2:11" ht="8.25" customHeight="1"/>
    <row r="3" spans="2:11" ht="17.25">
      <c r="B3" s="183" t="s">
        <v>52</v>
      </c>
    </row>
    <row r="4" spans="2:11" ht="11.25" customHeight="1"/>
    <row r="5" spans="2:11" ht="17.25">
      <c r="B5" s="62" t="s">
        <v>179</v>
      </c>
      <c r="C5" s="72"/>
      <c r="D5" s="72"/>
      <c r="E5" s="72"/>
      <c r="F5" s="72"/>
      <c r="G5" s="72"/>
      <c r="H5" s="72"/>
      <c r="I5" s="72"/>
      <c r="J5" s="72"/>
    </row>
    <row r="6" spans="2:11" s="120" customFormat="1" ht="18" customHeight="1"/>
    <row r="7" spans="2:11" s="120" customFormat="1" ht="23.25" customHeight="1">
      <c r="B7" s="121" t="s">
        <v>19</v>
      </c>
      <c r="C7" s="185" t="s">
        <v>58</v>
      </c>
      <c r="D7" s="190"/>
      <c r="E7" s="190"/>
      <c r="F7" s="190"/>
      <c r="G7" s="185" t="s">
        <v>180</v>
      </c>
      <c r="H7" s="190"/>
      <c r="I7" s="190"/>
      <c r="J7" s="196"/>
    </row>
    <row r="8" spans="2:11" s="120" customFormat="1" ht="39.75" customHeight="1">
      <c r="B8" s="122" t="s">
        <v>33</v>
      </c>
      <c r="C8" s="133" t="s">
        <v>181</v>
      </c>
      <c r="D8" s="191" t="s">
        <v>183</v>
      </c>
      <c r="E8" s="133" t="s">
        <v>184</v>
      </c>
      <c r="F8" s="191" t="s">
        <v>185</v>
      </c>
      <c r="G8" s="133" t="s">
        <v>181</v>
      </c>
      <c r="H8" s="133" t="s">
        <v>186</v>
      </c>
      <c r="I8" s="133" t="s">
        <v>189</v>
      </c>
      <c r="J8" s="133" t="s">
        <v>146</v>
      </c>
      <c r="K8" s="180"/>
    </row>
    <row r="9" spans="2:11" s="120" customFormat="1" ht="21" hidden="1" customHeight="1">
      <c r="B9" s="123" t="s">
        <v>163</v>
      </c>
      <c r="C9" s="134">
        <f>SUM(D9:F9)</f>
        <v>9204</v>
      </c>
      <c r="D9" s="134">
        <v>7033</v>
      </c>
      <c r="E9" s="134">
        <v>56</v>
      </c>
      <c r="F9" s="134">
        <v>2115</v>
      </c>
      <c r="G9" s="134">
        <f>SUM(H9:I9)</f>
        <v>2464</v>
      </c>
      <c r="H9" s="134">
        <v>500</v>
      </c>
      <c r="I9" s="134">
        <v>1964</v>
      </c>
      <c r="J9" s="197">
        <v>35</v>
      </c>
    </row>
    <row r="10" spans="2:11" s="120" customFormat="1" ht="21" hidden="1" customHeight="1">
      <c r="B10" s="124" t="s">
        <v>141</v>
      </c>
      <c r="C10" s="135">
        <v>9285</v>
      </c>
      <c r="D10" s="135">
        <v>7096</v>
      </c>
      <c r="E10" s="135">
        <v>45</v>
      </c>
      <c r="F10" s="135">
        <v>2144</v>
      </c>
      <c r="G10" s="135">
        <v>2782</v>
      </c>
      <c r="H10" s="135">
        <v>497</v>
      </c>
      <c r="I10" s="135">
        <v>2285</v>
      </c>
      <c r="J10" s="198">
        <v>39.200000000000003</v>
      </c>
    </row>
    <row r="11" spans="2:11" s="120" customFormat="1" ht="21" hidden="1" customHeight="1">
      <c r="B11" s="124" t="s">
        <v>143</v>
      </c>
      <c r="C11" s="135">
        <v>9762</v>
      </c>
      <c r="D11" s="135">
        <v>7525</v>
      </c>
      <c r="E11" s="135">
        <v>42</v>
      </c>
      <c r="F11" s="135">
        <v>2195</v>
      </c>
      <c r="G11" s="135">
        <v>3381</v>
      </c>
      <c r="H11" s="135">
        <v>477</v>
      </c>
      <c r="I11" s="135">
        <v>2904</v>
      </c>
      <c r="J11" s="198">
        <v>44.9</v>
      </c>
    </row>
    <row r="12" spans="2:11" s="120" customFormat="1" ht="21" hidden="1" customHeight="1">
      <c r="B12" s="124" t="s">
        <v>60</v>
      </c>
      <c r="C12" s="135">
        <v>10228</v>
      </c>
      <c r="D12" s="135">
        <v>8028</v>
      </c>
      <c r="E12" s="135">
        <v>36</v>
      </c>
      <c r="F12" s="135">
        <v>2164</v>
      </c>
      <c r="G12" s="135">
        <v>3873</v>
      </c>
      <c r="H12" s="135">
        <v>472</v>
      </c>
      <c r="I12" s="135">
        <v>3401</v>
      </c>
      <c r="J12" s="198">
        <v>48.2</v>
      </c>
    </row>
    <row r="13" spans="2:11" s="120" customFormat="1" ht="21" hidden="1" customHeight="1">
      <c r="B13" s="124">
        <v>8</v>
      </c>
      <c r="C13" s="135">
        <v>10569</v>
      </c>
      <c r="D13" s="135">
        <v>8274</v>
      </c>
      <c r="E13" s="135">
        <v>43</v>
      </c>
      <c r="F13" s="135">
        <v>2252</v>
      </c>
      <c r="G13" s="135">
        <v>3832</v>
      </c>
      <c r="H13" s="135">
        <v>472</v>
      </c>
      <c r="I13" s="135">
        <v>3360</v>
      </c>
      <c r="J13" s="198">
        <v>46.3</v>
      </c>
    </row>
    <row r="14" spans="2:11" s="120" customFormat="1" ht="21" hidden="1" customHeight="1">
      <c r="B14" s="124">
        <v>9</v>
      </c>
      <c r="C14" s="135">
        <v>11470</v>
      </c>
      <c r="D14" s="135">
        <v>9144</v>
      </c>
      <c r="E14" s="135">
        <v>45</v>
      </c>
      <c r="F14" s="135">
        <v>2281</v>
      </c>
      <c r="G14" s="135">
        <v>4446</v>
      </c>
      <c r="H14" s="135">
        <v>448</v>
      </c>
      <c r="I14" s="135">
        <v>3998</v>
      </c>
      <c r="J14" s="198">
        <v>48.6</v>
      </c>
    </row>
    <row r="15" spans="2:11" s="120" customFormat="1" ht="21" hidden="1" customHeight="1">
      <c r="B15" s="68" t="s">
        <v>8</v>
      </c>
      <c r="C15" s="135">
        <v>11499</v>
      </c>
      <c r="D15" s="135">
        <v>9129</v>
      </c>
      <c r="E15" s="135">
        <v>35</v>
      </c>
      <c r="F15" s="135">
        <v>2335</v>
      </c>
      <c r="G15" s="135">
        <v>4730</v>
      </c>
      <c r="H15" s="135">
        <v>453</v>
      </c>
      <c r="I15" s="135">
        <v>4277</v>
      </c>
      <c r="J15" s="198">
        <v>51.8</v>
      </c>
    </row>
    <row r="16" spans="2:11" s="120" customFormat="1" ht="21" hidden="1" customHeight="1">
      <c r="B16" s="68" t="s">
        <v>27</v>
      </c>
      <c r="C16" s="135">
        <v>11873</v>
      </c>
      <c r="D16" s="135">
        <v>9467</v>
      </c>
      <c r="E16" s="135">
        <v>28</v>
      </c>
      <c r="F16" s="135">
        <v>2378</v>
      </c>
      <c r="G16" s="135">
        <v>4988</v>
      </c>
      <c r="H16" s="135">
        <v>448</v>
      </c>
      <c r="I16" s="135">
        <v>4540</v>
      </c>
      <c r="J16" s="198">
        <v>52.7</v>
      </c>
    </row>
    <row r="17" spans="2:10" s="120" customFormat="1" ht="21" hidden="1" customHeight="1">
      <c r="B17" s="184" t="s">
        <v>64</v>
      </c>
      <c r="C17" s="128">
        <v>11975</v>
      </c>
      <c r="D17" s="134">
        <v>9570</v>
      </c>
      <c r="E17" s="134">
        <v>37</v>
      </c>
      <c r="F17" s="134">
        <v>2368</v>
      </c>
      <c r="G17" s="134">
        <v>4745</v>
      </c>
      <c r="H17" s="134">
        <v>459</v>
      </c>
      <c r="I17" s="134">
        <v>4286</v>
      </c>
      <c r="J17" s="197">
        <v>49.6</v>
      </c>
    </row>
    <row r="18" spans="2:10" s="120" customFormat="1" ht="21" hidden="1" customHeight="1">
      <c r="B18" s="124">
        <v>13</v>
      </c>
      <c r="C18" s="129">
        <v>12145</v>
      </c>
      <c r="D18" s="135">
        <v>9782</v>
      </c>
      <c r="E18" s="135">
        <v>37</v>
      </c>
      <c r="F18" s="135">
        <v>2326</v>
      </c>
      <c r="G18" s="135">
        <v>4462</v>
      </c>
      <c r="H18" s="135">
        <v>480</v>
      </c>
      <c r="I18" s="135">
        <v>3982</v>
      </c>
      <c r="J18" s="198">
        <v>45.6</v>
      </c>
    </row>
    <row r="19" spans="2:10" s="120" customFormat="1" ht="21" hidden="1" customHeight="1">
      <c r="B19" s="124">
        <v>14</v>
      </c>
      <c r="C19" s="129">
        <v>11992</v>
      </c>
      <c r="D19" s="135">
        <v>9655</v>
      </c>
      <c r="E19" s="135">
        <v>37</v>
      </c>
      <c r="F19" s="135">
        <v>2300</v>
      </c>
      <c r="G19" s="135">
        <v>2929</v>
      </c>
      <c r="H19" s="135">
        <v>494</v>
      </c>
      <c r="I19" s="135">
        <v>2435</v>
      </c>
      <c r="J19" s="198">
        <v>30.3</v>
      </c>
    </row>
    <row r="20" spans="2:10" s="120" customFormat="1" ht="21" customHeight="1">
      <c r="B20" s="124" t="s">
        <v>68</v>
      </c>
      <c r="C20" s="186">
        <v>11070</v>
      </c>
      <c r="D20" s="192">
        <v>8727</v>
      </c>
      <c r="E20" s="192">
        <v>89</v>
      </c>
      <c r="F20" s="192">
        <v>2254</v>
      </c>
      <c r="G20" s="192">
        <v>4972</v>
      </c>
      <c r="H20" s="192">
        <v>582</v>
      </c>
      <c r="I20" s="192">
        <v>4390</v>
      </c>
      <c r="J20" s="199">
        <v>57</v>
      </c>
    </row>
    <row r="21" spans="2:10" s="120" customFormat="1" ht="21" customHeight="1">
      <c r="B21" s="124">
        <v>26</v>
      </c>
      <c r="C21" s="187">
        <v>10715</v>
      </c>
      <c r="D21" s="193">
        <v>8413</v>
      </c>
      <c r="E21" s="193">
        <v>97</v>
      </c>
      <c r="F21" s="193">
        <v>2205</v>
      </c>
      <c r="G21" s="193">
        <v>4896</v>
      </c>
      <c r="H21" s="193">
        <v>575</v>
      </c>
      <c r="I21" s="193">
        <v>4321</v>
      </c>
      <c r="J21" s="200">
        <v>58.2</v>
      </c>
    </row>
    <row r="22" spans="2:10" s="120" customFormat="1" ht="21" customHeight="1">
      <c r="B22" s="124">
        <v>27</v>
      </c>
      <c r="C22" s="187">
        <v>10282</v>
      </c>
      <c r="D22" s="193">
        <v>7993</v>
      </c>
      <c r="E22" s="193">
        <v>94</v>
      </c>
      <c r="F22" s="193">
        <v>2195</v>
      </c>
      <c r="G22" s="193">
        <v>4422</v>
      </c>
      <c r="H22" s="193">
        <v>556</v>
      </c>
      <c r="I22" s="193">
        <v>3866</v>
      </c>
      <c r="J22" s="200">
        <v>55.3</v>
      </c>
    </row>
    <row r="23" spans="2:10" s="120" customFormat="1" ht="21" customHeight="1">
      <c r="B23" s="124">
        <v>28</v>
      </c>
      <c r="C23" s="187">
        <v>9799</v>
      </c>
      <c r="D23" s="193">
        <v>7560</v>
      </c>
      <c r="E23" s="193">
        <v>91</v>
      </c>
      <c r="F23" s="193">
        <v>2148</v>
      </c>
      <c r="G23" s="193">
        <v>4746</v>
      </c>
      <c r="H23" s="193">
        <v>575</v>
      </c>
      <c r="I23" s="193">
        <v>4171</v>
      </c>
      <c r="J23" s="200">
        <v>62.8</v>
      </c>
    </row>
    <row r="24" spans="2:10" s="120" customFormat="1" ht="21" customHeight="1">
      <c r="B24" s="124">
        <v>29</v>
      </c>
      <c r="C24" s="187">
        <v>9416</v>
      </c>
      <c r="D24" s="193">
        <v>7202</v>
      </c>
      <c r="E24" s="193">
        <v>78</v>
      </c>
      <c r="F24" s="193">
        <v>2136</v>
      </c>
      <c r="G24" s="193">
        <v>4404</v>
      </c>
      <c r="H24" s="193">
        <v>559</v>
      </c>
      <c r="I24" s="193">
        <v>3845</v>
      </c>
      <c r="J24" s="200">
        <v>61.1</v>
      </c>
    </row>
    <row r="25" spans="2:10" s="120" customFormat="1" ht="21" customHeight="1">
      <c r="B25" s="124">
        <v>30</v>
      </c>
      <c r="C25" s="188">
        <v>9075</v>
      </c>
      <c r="D25" s="194">
        <v>6924</v>
      </c>
      <c r="E25" s="194">
        <v>80</v>
      </c>
      <c r="F25" s="194">
        <v>2071</v>
      </c>
      <c r="G25" s="194">
        <v>4042</v>
      </c>
      <c r="H25" s="194">
        <v>537</v>
      </c>
      <c r="I25" s="194">
        <v>3505</v>
      </c>
      <c r="J25" s="201">
        <v>58.4</v>
      </c>
    </row>
    <row r="26" spans="2:10" s="120" customFormat="1" ht="21" customHeight="1">
      <c r="B26" s="124">
        <v>31</v>
      </c>
      <c r="C26" s="187">
        <v>8761</v>
      </c>
      <c r="D26" s="193">
        <v>6704</v>
      </c>
      <c r="E26" s="193">
        <v>58</v>
      </c>
      <c r="F26" s="193">
        <v>1999</v>
      </c>
      <c r="G26" s="193">
        <v>4167</v>
      </c>
      <c r="H26" s="193">
        <v>544</v>
      </c>
      <c r="I26" s="193">
        <v>3623</v>
      </c>
      <c r="J26" s="200">
        <v>62.2</v>
      </c>
    </row>
    <row r="27" spans="2:10" s="120" customFormat="1" ht="21" customHeight="1">
      <c r="B27" s="124" t="s">
        <v>28</v>
      </c>
      <c r="C27" s="187">
        <v>8709</v>
      </c>
      <c r="D27" s="193">
        <v>6726</v>
      </c>
      <c r="E27" s="193">
        <v>54</v>
      </c>
      <c r="F27" s="193">
        <v>1929</v>
      </c>
      <c r="G27" s="193">
        <v>4408</v>
      </c>
      <c r="H27" s="193">
        <v>565</v>
      </c>
      <c r="I27" s="193">
        <v>3843</v>
      </c>
      <c r="J27" s="200">
        <v>65.5</v>
      </c>
    </row>
    <row r="28" spans="2:10" s="120" customFormat="1" ht="21" customHeight="1">
      <c r="B28" s="124">
        <v>3</v>
      </c>
      <c r="C28" s="187">
        <v>8601</v>
      </c>
      <c r="D28" s="193">
        <v>6657</v>
      </c>
      <c r="E28" s="193">
        <v>56</v>
      </c>
      <c r="F28" s="193">
        <v>1888</v>
      </c>
      <c r="G28" s="193">
        <v>4544</v>
      </c>
      <c r="H28" s="193">
        <v>559</v>
      </c>
      <c r="I28" s="193">
        <v>3985</v>
      </c>
      <c r="J28" s="200">
        <v>68.3</v>
      </c>
    </row>
    <row r="29" spans="2:10" s="120" customFormat="1" ht="21" customHeight="1">
      <c r="B29" s="125">
        <v>4</v>
      </c>
      <c r="C29" s="189">
        <v>8437</v>
      </c>
      <c r="D29" s="195">
        <v>6572</v>
      </c>
      <c r="E29" s="195">
        <v>57</v>
      </c>
      <c r="F29" s="195">
        <v>1808</v>
      </c>
      <c r="G29" s="195">
        <v>4411</v>
      </c>
      <c r="H29" s="195">
        <v>560</v>
      </c>
      <c r="I29" s="195">
        <v>3851</v>
      </c>
      <c r="J29" s="202">
        <v>67.099999999999994</v>
      </c>
    </row>
    <row r="30" spans="2:10" s="120" customFormat="1" ht="21" customHeight="1">
      <c r="B30" s="152"/>
      <c r="C30" s="135"/>
      <c r="D30" s="135"/>
      <c r="E30" s="135"/>
      <c r="F30" s="135"/>
      <c r="G30" s="135"/>
      <c r="H30" s="135"/>
      <c r="I30" s="135"/>
      <c r="J30" s="203" t="s">
        <v>170</v>
      </c>
    </row>
    <row r="31" spans="2:10" ht="15.75" customHeight="1"/>
  </sheetData>
  <phoneticPr fontId="3"/>
  <pageMargins left="0.82677165354330717" right="0.23622047244094491" top="1.3385826771653544" bottom="0.74803149606299213" header="0.31496062992125984" footer="0.31496062992125984"/>
  <pageSetup paperSize="9" scale="79" orientation="portrait" r:id="rId1"/>
  <headerFooter alignWithMargins="0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D51"/>
  <sheetViews>
    <sheetView showGridLines="0" showRowColHeaders="0" view="pageBreakPreview" topLeftCell="F1" zoomScale="85" zoomScaleNormal="85" zoomScaleSheetLayoutView="85" workbookViewId="0">
      <selection activeCell="Q23" sqref="Q23:AJ30"/>
    </sheetView>
  </sheetViews>
  <sheetFormatPr defaultColWidth="10" defaultRowHeight="12"/>
  <cols>
    <col min="1" max="1" width="9.5" style="60" customWidth="1"/>
    <col min="2" max="2" width="7.375" style="60" customWidth="1"/>
    <col min="3" max="3" width="11.125" style="60" customWidth="1"/>
    <col min="4" max="4" width="7.25" style="60" customWidth="1"/>
    <col min="5" max="5" width="11.125" style="60" customWidth="1"/>
    <col min="6" max="6" width="7.375" style="60" customWidth="1"/>
    <col min="7" max="7" width="11.125" style="60" customWidth="1"/>
    <col min="8" max="8" width="6.375" style="60" customWidth="1"/>
    <col min="9" max="9" width="10" style="60"/>
    <col min="10" max="10" width="6.375" style="60" customWidth="1"/>
    <col min="11" max="11" width="10" style="60"/>
    <col min="12" max="12" width="6.375" style="60" customWidth="1"/>
    <col min="13" max="13" width="10" style="60"/>
    <col min="14" max="14" width="7.375" style="60" customWidth="1"/>
    <col min="15" max="15" width="11.125" style="60" customWidth="1"/>
    <col min="16" max="16" width="10" style="60"/>
    <col min="17" max="17" width="5.375" style="60" bestFit="1" customWidth="1"/>
    <col min="18" max="18" width="3.125" style="60" bestFit="1" customWidth="1"/>
    <col min="19" max="19" width="8" style="60" customWidth="1"/>
    <col min="20" max="20" width="3.125" style="60" bestFit="1" customWidth="1"/>
    <col min="21" max="21" width="5.5" style="60" customWidth="1"/>
    <col min="22" max="22" width="3.125" style="60" bestFit="1" customWidth="1"/>
    <col min="23" max="23" width="8" style="60" customWidth="1"/>
    <col min="24" max="24" width="3.125" style="60" bestFit="1" customWidth="1"/>
    <col min="25" max="25" width="5" style="60" customWidth="1"/>
    <col min="26" max="26" width="3.125" style="60" bestFit="1" customWidth="1"/>
    <col min="27" max="27" width="10" style="60"/>
    <col min="28" max="28" width="3.125" style="60" bestFit="1" customWidth="1"/>
    <col min="29" max="29" width="3.875" style="60" bestFit="1" customWidth="1"/>
    <col min="30" max="30" width="3.125" style="60" bestFit="1" customWidth="1"/>
    <col min="31" max="31" width="6.5" style="60" customWidth="1"/>
    <col min="32" max="32" width="3.125" style="60" bestFit="1" customWidth="1"/>
    <col min="33" max="16384" width="10" style="60"/>
  </cols>
  <sheetData>
    <row r="1" spans="1:15" ht="11.25" customHeight="1"/>
    <row r="2" spans="1:15" ht="17.25">
      <c r="A2" s="62" t="s">
        <v>190</v>
      </c>
      <c r="B2" s="72"/>
      <c r="C2" s="72"/>
      <c r="D2" s="72"/>
      <c r="E2" s="72"/>
      <c r="F2" s="72"/>
      <c r="G2" s="72"/>
      <c r="H2" s="72"/>
      <c r="I2" s="72"/>
      <c r="J2" s="72"/>
      <c r="K2" s="72"/>
      <c r="L2" s="72"/>
      <c r="M2" s="72"/>
      <c r="N2" s="72"/>
      <c r="O2" s="72"/>
    </row>
    <row r="3" spans="1:15" ht="17.25">
      <c r="A3" s="62"/>
      <c r="B3" s="72"/>
      <c r="C3" s="72"/>
      <c r="D3" s="72"/>
      <c r="E3" s="72"/>
      <c r="F3" s="72"/>
      <c r="G3" s="72"/>
      <c r="H3" s="72"/>
      <c r="I3" s="72"/>
      <c r="J3" s="72"/>
      <c r="K3" s="72"/>
      <c r="L3" s="72"/>
      <c r="M3" s="72"/>
      <c r="N3" s="72"/>
      <c r="O3" s="72"/>
    </row>
    <row r="4" spans="1:15">
      <c r="O4" s="83" t="s">
        <v>164</v>
      </c>
    </row>
    <row r="5" spans="1:15" ht="13.5" customHeight="1">
      <c r="A5" s="204"/>
      <c r="B5" s="428" t="s">
        <v>31</v>
      </c>
      <c r="C5" s="428"/>
      <c r="D5" s="418" t="s">
        <v>193</v>
      </c>
      <c r="E5" s="418"/>
      <c r="F5" s="418"/>
      <c r="G5" s="418"/>
      <c r="H5" s="418"/>
      <c r="I5" s="418"/>
      <c r="J5" s="428" t="s">
        <v>194</v>
      </c>
      <c r="K5" s="428"/>
      <c r="L5" s="428" t="s">
        <v>196</v>
      </c>
      <c r="M5" s="428"/>
      <c r="N5" s="418" t="s">
        <v>197</v>
      </c>
      <c r="O5" s="418"/>
    </row>
    <row r="6" spans="1:15" s="120" customFormat="1" ht="18" customHeight="1">
      <c r="A6" s="151" t="s">
        <v>198</v>
      </c>
      <c r="B6" s="428"/>
      <c r="C6" s="428"/>
      <c r="D6" s="185" t="s">
        <v>199</v>
      </c>
      <c r="E6" s="196"/>
      <c r="F6" s="190" t="s">
        <v>200</v>
      </c>
      <c r="G6" s="190"/>
      <c r="H6" s="185" t="s">
        <v>201</v>
      </c>
      <c r="I6" s="190"/>
      <c r="J6" s="428"/>
      <c r="K6" s="428"/>
      <c r="L6" s="428"/>
      <c r="M6" s="428"/>
      <c r="N6" s="190" t="s">
        <v>57</v>
      </c>
      <c r="O6" s="196"/>
    </row>
    <row r="7" spans="1:15" s="120" customFormat="1" ht="18" customHeight="1">
      <c r="A7" s="122" t="s">
        <v>202</v>
      </c>
      <c r="B7" s="168" t="s">
        <v>203</v>
      </c>
      <c r="C7" s="126" t="s">
        <v>138</v>
      </c>
      <c r="D7" s="168" t="s">
        <v>203</v>
      </c>
      <c r="E7" s="168" t="s">
        <v>138</v>
      </c>
      <c r="F7" s="132" t="s">
        <v>203</v>
      </c>
      <c r="G7" s="126" t="s">
        <v>138</v>
      </c>
      <c r="H7" s="168" t="s">
        <v>203</v>
      </c>
      <c r="I7" s="168" t="s">
        <v>138</v>
      </c>
      <c r="J7" s="168" t="s">
        <v>203</v>
      </c>
      <c r="K7" s="168" t="s">
        <v>138</v>
      </c>
      <c r="L7" s="168" t="s">
        <v>203</v>
      </c>
      <c r="M7" s="168" t="s">
        <v>138</v>
      </c>
      <c r="N7" s="168" t="s">
        <v>203</v>
      </c>
      <c r="O7" s="168" t="s">
        <v>138</v>
      </c>
    </row>
    <row r="8" spans="1:15" s="120" customFormat="1" ht="18" hidden="1" customHeight="1">
      <c r="A8" s="184" t="s">
        <v>147</v>
      </c>
      <c r="B8" s="128">
        <v>3615</v>
      </c>
      <c r="C8" s="134">
        <v>1897964</v>
      </c>
      <c r="D8" s="134">
        <v>2705</v>
      </c>
      <c r="E8" s="134">
        <v>1237491</v>
      </c>
      <c r="F8" s="134">
        <v>616</v>
      </c>
      <c r="G8" s="134">
        <v>521056</v>
      </c>
      <c r="H8" s="134">
        <v>28</v>
      </c>
      <c r="I8" s="134">
        <v>26734</v>
      </c>
      <c r="J8" s="134">
        <v>4</v>
      </c>
      <c r="K8" s="134">
        <v>1704</v>
      </c>
      <c r="L8" s="134">
        <v>13</v>
      </c>
      <c r="M8" s="134">
        <v>1387</v>
      </c>
      <c r="N8" s="134">
        <v>250</v>
      </c>
      <c r="O8" s="146">
        <v>109694</v>
      </c>
    </row>
    <row r="9" spans="1:15" s="120" customFormat="1" ht="18" hidden="1" customHeight="1">
      <c r="A9" s="205" t="s">
        <v>204</v>
      </c>
      <c r="B9" s="129">
        <v>3743</v>
      </c>
      <c r="C9" s="135">
        <v>2016046</v>
      </c>
      <c r="D9" s="135">
        <v>2845</v>
      </c>
      <c r="E9" s="135">
        <v>1349655</v>
      </c>
      <c r="F9" s="135">
        <v>631</v>
      </c>
      <c r="G9" s="135">
        <v>543877</v>
      </c>
      <c r="H9" s="135">
        <v>32</v>
      </c>
      <c r="I9" s="135">
        <v>30732</v>
      </c>
      <c r="J9" s="135">
        <v>5</v>
      </c>
      <c r="K9" s="135">
        <v>2285</v>
      </c>
      <c r="L9" s="135">
        <v>13</v>
      </c>
      <c r="M9" s="135">
        <v>1360</v>
      </c>
      <c r="N9" s="135">
        <v>218</v>
      </c>
      <c r="O9" s="147">
        <v>88237</v>
      </c>
    </row>
    <row r="10" spans="1:15" s="120" customFormat="1" ht="18" hidden="1" customHeight="1">
      <c r="A10" s="205" t="s">
        <v>205</v>
      </c>
      <c r="B10" s="129">
        <v>3885</v>
      </c>
      <c r="C10" s="135">
        <v>2237378</v>
      </c>
      <c r="D10" s="135">
        <v>2989</v>
      </c>
      <c r="E10" s="135">
        <v>1535995</v>
      </c>
      <c r="F10" s="135">
        <v>649</v>
      </c>
      <c r="G10" s="135">
        <v>590088</v>
      </c>
      <c r="H10" s="135">
        <v>35</v>
      </c>
      <c r="I10" s="135">
        <v>34428</v>
      </c>
      <c r="J10" s="135">
        <v>8</v>
      </c>
      <c r="K10" s="135">
        <v>3960</v>
      </c>
      <c r="L10" s="135">
        <v>18</v>
      </c>
      <c r="M10" s="135">
        <v>2087</v>
      </c>
      <c r="N10" s="135">
        <v>186</v>
      </c>
      <c r="O10" s="147">
        <v>70820</v>
      </c>
    </row>
    <row r="11" spans="1:15" s="120" customFormat="1" ht="18" hidden="1" customHeight="1">
      <c r="A11" s="124">
        <v>7</v>
      </c>
      <c r="B11" s="129">
        <v>4118</v>
      </c>
      <c r="C11" s="135">
        <v>2418860</v>
      </c>
      <c r="D11" s="135">
        <v>3232</v>
      </c>
      <c r="E11" s="135">
        <v>1714503</v>
      </c>
      <c r="F11" s="135">
        <v>658</v>
      </c>
      <c r="G11" s="135">
        <v>598085</v>
      </c>
      <c r="H11" s="135">
        <v>35</v>
      </c>
      <c r="I11" s="135">
        <v>35005</v>
      </c>
      <c r="J11" s="135">
        <v>5</v>
      </c>
      <c r="K11" s="135">
        <v>2520</v>
      </c>
      <c r="L11" s="135">
        <v>14</v>
      </c>
      <c r="M11" s="135">
        <v>1805</v>
      </c>
      <c r="N11" s="135">
        <v>174</v>
      </c>
      <c r="O11" s="147">
        <v>66942</v>
      </c>
    </row>
    <row r="12" spans="1:15" s="120" customFormat="1" ht="18" hidden="1" customHeight="1">
      <c r="A12" s="124">
        <v>8</v>
      </c>
      <c r="B12" s="129">
        <v>4309</v>
      </c>
      <c r="C12" s="135">
        <v>2577117</v>
      </c>
      <c r="D12" s="135">
        <v>3427</v>
      </c>
      <c r="E12" s="135">
        <v>1866378</v>
      </c>
      <c r="F12" s="135">
        <v>674</v>
      </c>
      <c r="G12" s="135">
        <v>611642</v>
      </c>
      <c r="H12" s="135">
        <v>36</v>
      </c>
      <c r="I12" s="135">
        <v>36802</v>
      </c>
      <c r="J12" s="135">
        <v>6</v>
      </c>
      <c r="K12" s="135">
        <v>2876</v>
      </c>
      <c r="L12" s="135">
        <v>16</v>
      </c>
      <c r="M12" s="135">
        <v>2070</v>
      </c>
      <c r="N12" s="135">
        <v>150</v>
      </c>
      <c r="O12" s="147">
        <v>57352</v>
      </c>
    </row>
    <row r="13" spans="1:15" s="120" customFormat="1" ht="18" hidden="1" customHeight="1">
      <c r="A13" s="124" t="s">
        <v>62</v>
      </c>
      <c r="B13" s="129">
        <v>4492</v>
      </c>
      <c r="C13" s="135">
        <v>2744114</v>
      </c>
      <c r="D13" s="135">
        <v>3629</v>
      </c>
      <c r="E13" s="135">
        <v>2033009</v>
      </c>
      <c r="F13" s="135">
        <v>685</v>
      </c>
      <c r="G13" s="135">
        <v>618796</v>
      </c>
      <c r="H13" s="135">
        <v>39</v>
      </c>
      <c r="I13" s="135">
        <v>38868</v>
      </c>
      <c r="J13" s="135">
        <v>8</v>
      </c>
      <c r="K13" s="135">
        <v>3847</v>
      </c>
      <c r="L13" s="135">
        <v>1</v>
      </c>
      <c r="M13" s="135">
        <v>120</v>
      </c>
      <c r="N13" s="135">
        <v>130</v>
      </c>
      <c r="O13" s="147">
        <v>49474</v>
      </c>
    </row>
    <row r="14" spans="1:15" s="120" customFormat="1" ht="18" hidden="1" customHeight="1">
      <c r="A14" s="68">
        <v>10</v>
      </c>
      <c r="B14" s="129">
        <v>4713</v>
      </c>
      <c r="C14" s="135">
        <v>2966286</v>
      </c>
      <c r="D14" s="135">
        <v>3826</v>
      </c>
      <c r="E14" s="135">
        <v>2225528</v>
      </c>
      <c r="F14" s="135">
        <v>704</v>
      </c>
      <c r="G14" s="135">
        <v>646126</v>
      </c>
      <c r="H14" s="135">
        <v>43</v>
      </c>
      <c r="I14" s="135">
        <v>42572</v>
      </c>
      <c r="J14" s="135">
        <v>12</v>
      </c>
      <c r="K14" s="135">
        <v>5534</v>
      </c>
      <c r="L14" s="135">
        <v>16</v>
      </c>
      <c r="M14" s="135">
        <v>2720</v>
      </c>
      <c r="N14" s="135">
        <v>112</v>
      </c>
      <c r="O14" s="147">
        <v>43810</v>
      </c>
    </row>
    <row r="15" spans="1:15" s="120" customFormat="1" ht="18" hidden="1" customHeight="1">
      <c r="A15" s="68" t="s">
        <v>27</v>
      </c>
      <c r="B15" s="129">
        <v>4913</v>
      </c>
      <c r="C15" s="135">
        <v>3166072</v>
      </c>
      <c r="D15" s="135">
        <v>4016</v>
      </c>
      <c r="E15" s="135">
        <v>2399939</v>
      </c>
      <c r="F15" s="135">
        <v>725</v>
      </c>
      <c r="G15" s="135">
        <v>669449</v>
      </c>
      <c r="H15" s="135">
        <v>55</v>
      </c>
      <c r="I15" s="135">
        <v>54568</v>
      </c>
      <c r="J15" s="135">
        <v>9</v>
      </c>
      <c r="K15" s="135">
        <v>3963</v>
      </c>
      <c r="L15" s="135">
        <v>18</v>
      </c>
      <c r="M15" s="135">
        <v>2410</v>
      </c>
      <c r="N15" s="135">
        <v>90</v>
      </c>
      <c r="O15" s="147">
        <v>35747</v>
      </c>
    </row>
    <row r="16" spans="1:15" s="120" customFormat="1" ht="18" hidden="1" customHeight="1">
      <c r="A16" s="66" t="s">
        <v>105</v>
      </c>
      <c r="B16" s="128">
        <v>5126</v>
      </c>
      <c r="C16" s="134">
        <v>3356766</v>
      </c>
      <c r="D16" s="134">
        <v>4212</v>
      </c>
      <c r="E16" s="134">
        <v>2565964</v>
      </c>
      <c r="F16" s="134">
        <v>753</v>
      </c>
      <c r="G16" s="134">
        <v>694961</v>
      </c>
      <c r="H16" s="134">
        <v>58</v>
      </c>
      <c r="I16" s="134">
        <v>58060</v>
      </c>
      <c r="J16" s="134">
        <v>11</v>
      </c>
      <c r="K16" s="134">
        <v>5309</v>
      </c>
      <c r="L16" s="134">
        <v>15</v>
      </c>
      <c r="M16" s="134">
        <v>2225</v>
      </c>
      <c r="N16" s="134">
        <v>77</v>
      </c>
      <c r="O16" s="146">
        <v>30249</v>
      </c>
    </row>
    <row r="17" spans="1:15" s="120" customFormat="1" ht="18" hidden="1" customHeight="1">
      <c r="A17" s="124">
        <v>13</v>
      </c>
      <c r="B17" s="129">
        <v>5320</v>
      </c>
      <c r="C17" s="135">
        <v>3519701</v>
      </c>
      <c r="D17" s="135">
        <v>4405</v>
      </c>
      <c r="E17" s="135">
        <v>2723457</v>
      </c>
      <c r="F17" s="135">
        <v>764</v>
      </c>
      <c r="G17" s="135">
        <v>702818</v>
      </c>
      <c r="H17" s="135">
        <v>57</v>
      </c>
      <c r="I17" s="135">
        <v>59680</v>
      </c>
      <c r="J17" s="135">
        <v>9</v>
      </c>
      <c r="K17" s="135">
        <v>4381</v>
      </c>
      <c r="L17" s="135">
        <v>15</v>
      </c>
      <c r="M17" s="135">
        <v>2000</v>
      </c>
      <c r="N17" s="135">
        <v>70</v>
      </c>
      <c r="O17" s="147">
        <v>27365</v>
      </c>
    </row>
    <row r="18" spans="1:15" s="120" customFormat="1" ht="18" hidden="1" customHeight="1">
      <c r="A18" s="124">
        <v>14</v>
      </c>
      <c r="B18" s="129">
        <v>5584</v>
      </c>
      <c r="C18" s="135">
        <v>3720577</v>
      </c>
      <c r="D18" s="135">
        <v>4651</v>
      </c>
      <c r="E18" s="135">
        <v>2904160</v>
      </c>
      <c r="F18" s="135">
        <v>783</v>
      </c>
      <c r="G18" s="135">
        <v>716894</v>
      </c>
      <c r="H18" s="135">
        <v>68</v>
      </c>
      <c r="I18" s="135">
        <v>71766</v>
      </c>
      <c r="J18" s="135">
        <v>8</v>
      </c>
      <c r="K18" s="135">
        <v>3510</v>
      </c>
      <c r="L18" s="135">
        <v>11</v>
      </c>
      <c r="M18" s="135">
        <v>1770</v>
      </c>
      <c r="N18" s="135">
        <v>63</v>
      </c>
      <c r="O18" s="147">
        <v>22478</v>
      </c>
    </row>
    <row r="19" spans="1:15" s="120" customFormat="1" ht="18" customHeight="1">
      <c r="A19" s="124" t="s">
        <v>68</v>
      </c>
      <c r="B19" s="128">
        <v>7888</v>
      </c>
      <c r="C19" s="134">
        <v>5323514</v>
      </c>
      <c r="D19" s="134">
        <v>6757</v>
      </c>
      <c r="E19" s="134">
        <v>4350129</v>
      </c>
      <c r="F19" s="134">
        <v>1023</v>
      </c>
      <c r="G19" s="134">
        <v>894671</v>
      </c>
      <c r="H19" s="134">
        <v>98</v>
      </c>
      <c r="I19" s="134">
        <v>74260</v>
      </c>
      <c r="J19" s="134">
        <v>8</v>
      </c>
      <c r="K19" s="134">
        <v>3334</v>
      </c>
      <c r="L19" s="213" t="s">
        <v>100</v>
      </c>
      <c r="M19" s="213" t="s">
        <v>100</v>
      </c>
      <c r="N19" s="134">
        <v>2</v>
      </c>
      <c r="O19" s="146">
        <v>1120</v>
      </c>
    </row>
    <row r="20" spans="1:15" s="120" customFormat="1" ht="18" customHeight="1">
      <c r="A20" s="124">
        <v>26</v>
      </c>
      <c r="B20" s="129">
        <v>8112</v>
      </c>
      <c r="C20" s="137">
        <v>5376095</v>
      </c>
      <c r="D20" s="137">
        <v>6975</v>
      </c>
      <c r="E20" s="137">
        <v>4419285</v>
      </c>
      <c r="F20" s="137">
        <v>1014</v>
      </c>
      <c r="G20" s="137">
        <v>871030</v>
      </c>
      <c r="H20" s="137">
        <v>112</v>
      </c>
      <c r="I20" s="137">
        <v>81433</v>
      </c>
      <c r="J20" s="137">
        <v>9</v>
      </c>
      <c r="K20" s="137">
        <v>3639</v>
      </c>
      <c r="L20" s="211" t="s">
        <v>100</v>
      </c>
      <c r="M20" s="211" t="s">
        <v>100</v>
      </c>
      <c r="N20" s="137">
        <v>2</v>
      </c>
      <c r="O20" s="147">
        <v>708</v>
      </c>
    </row>
    <row r="21" spans="1:15" s="120" customFormat="1" ht="18" customHeight="1">
      <c r="A21" s="124">
        <v>27</v>
      </c>
      <c r="B21" s="129">
        <v>8392</v>
      </c>
      <c r="C21" s="137">
        <v>5617959</v>
      </c>
      <c r="D21" s="137">
        <v>7257</v>
      </c>
      <c r="E21" s="137">
        <v>4646441</v>
      </c>
      <c r="F21" s="137">
        <v>1026</v>
      </c>
      <c r="G21" s="137">
        <v>890240</v>
      </c>
      <c r="H21" s="137">
        <v>102</v>
      </c>
      <c r="I21" s="137">
        <v>78785</v>
      </c>
      <c r="J21" s="137">
        <v>5</v>
      </c>
      <c r="K21" s="137">
        <v>1780</v>
      </c>
      <c r="L21" s="211" t="s">
        <v>100</v>
      </c>
      <c r="M21" s="211" t="s">
        <v>100</v>
      </c>
      <c r="N21" s="137">
        <v>2</v>
      </c>
      <c r="O21" s="147">
        <v>713</v>
      </c>
    </row>
    <row r="22" spans="1:15" s="120" customFormat="1" ht="18" customHeight="1">
      <c r="A22" s="124">
        <v>28</v>
      </c>
      <c r="B22" s="129">
        <v>8692</v>
      </c>
      <c r="C22" s="137">
        <v>5809674</v>
      </c>
      <c r="D22" s="137">
        <v>7534</v>
      </c>
      <c r="E22" s="137">
        <v>4817478</v>
      </c>
      <c r="F22" s="137">
        <v>1047</v>
      </c>
      <c r="G22" s="137">
        <v>910138</v>
      </c>
      <c r="H22" s="137">
        <v>105</v>
      </c>
      <c r="I22" s="137">
        <v>79833</v>
      </c>
      <c r="J22" s="137">
        <v>4</v>
      </c>
      <c r="K22" s="137">
        <v>1426</v>
      </c>
      <c r="L22" s="211" t="s">
        <v>100</v>
      </c>
      <c r="M22" s="211" t="s">
        <v>100</v>
      </c>
      <c r="N22" s="137">
        <v>2</v>
      </c>
      <c r="O22" s="147">
        <v>799</v>
      </c>
    </row>
    <row r="23" spans="1:15" s="120" customFormat="1" ht="18" customHeight="1">
      <c r="A23" s="124">
        <v>29</v>
      </c>
      <c r="B23" s="129">
        <v>9131</v>
      </c>
      <c r="C23" s="137">
        <v>5988440</v>
      </c>
      <c r="D23" s="137">
        <v>7977</v>
      </c>
      <c r="E23" s="137">
        <v>4998273</v>
      </c>
      <c r="F23" s="137">
        <v>1056</v>
      </c>
      <c r="G23" s="137">
        <v>916443</v>
      </c>
      <c r="H23" s="137">
        <v>92</v>
      </c>
      <c r="I23" s="137">
        <v>71500</v>
      </c>
      <c r="J23" s="137">
        <v>4</v>
      </c>
      <c r="K23" s="137">
        <v>1425</v>
      </c>
      <c r="L23" s="211" t="s">
        <v>100</v>
      </c>
      <c r="M23" s="211" t="s">
        <v>100</v>
      </c>
      <c r="N23" s="137">
        <v>2</v>
      </c>
      <c r="O23" s="147">
        <v>799</v>
      </c>
    </row>
    <row r="24" spans="1:15" s="120" customFormat="1" ht="18" customHeight="1">
      <c r="A24" s="124">
        <v>30</v>
      </c>
      <c r="B24" s="129">
        <v>9427</v>
      </c>
      <c r="C24" s="137">
        <v>6150792</v>
      </c>
      <c r="D24" s="137">
        <v>8248</v>
      </c>
      <c r="E24" s="137">
        <v>5145405</v>
      </c>
      <c r="F24" s="137">
        <v>1053</v>
      </c>
      <c r="G24" s="137">
        <v>912069</v>
      </c>
      <c r="H24" s="137">
        <v>124</v>
      </c>
      <c r="I24" s="137">
        <v>92519</v>
      </c>
      <c r="J24" s="211" t="s">
        <v>100</v>
      </c>
      <c r="K24" s="211" t="s">
        <v>100</v>
      </c>
      <c r="L24" s="211" t="s">
        <v>100</v>
      </c>
      <c r="M24" s="211" t="s">
        <v>100</v>
      </c>
      <c r="N24" s="137">
        <v>2</v>
      </c>
      <c r="O24" s="147">
        <v>799</v>
      </c>
    </row>
    <row r="25" spans="1:15" s="120" customFormat="1" ht="18" customHeight="1">
      <c r="A25" s="124">
        <v>31</v>
      </c>
      <c r="B25" s="129">
        <v>9606</v>
      </c>
      <c r="C25" s="137">
        <v>6246156</v>
      </c>
      <c r="D25" s="137">
        <v>8454</v>
      </c>
      <c r="E25" s="137">
        <v>5260487</v>
      </c>
      <c r="F25" s="137">
        <v>1046</v>
      </c>
      <c r="G25" s="137">
        <v>909650</v>
      </c>
      <c r="H25" s="137">
        <v>104</v>
      </c>
      <c r="I25" s="137">
        <v>75220</v>
      </c>
      <c r="J25" s="211" t="s">
        <v>100</v>
      </c>
      <c r="K25" s="211" t="s">
        <v>100</v>
      </c>
      <c r="L25" s="211" t="s">
        <v>100</v>
      </c>
      <c r="M25" s="211" t="s">
        <v>100</v>
      </c>
      <c r="N25" s="137">
        <v>2</v>
      </c>
      <c r="O25" s="147">
        <v>799</v>
      </c>
    </row>
    <row r="26" spans="1:15" s="120" customFormat="1" ht="18" customHeight="1">
      <c r="A26" s="124" t="s">
        <v>28</v>
      </c>
      <c r="B26" s="129">
        <v>9859</v>
      </c>
      <c r="C26" s="137">
        <v>6389806</v>
      </c>
      <c r="D26" s="137">
        <v>8699</v>
      </c>
      <c r="E26" s="137">
        <v>5396647</v>
      </c>
      <c r="F26" s="137">
        <v>1057</v>
      </c>
      <c r="G26" s="137">
        <v>920532</v>
      </c>
      <c r="H26" s="137">
        <v>102</v>
      </c>
      <c r="I26" s="137">
        <v>72227</v>
      </c>
      <c r="J26" s="211" t="s">
        <v>100</v>
      </c>
      <c r="K26" s="211" t="s">
        <v>100</v>
      </c>
      <c r="L26" s="211" t="s">
        <v>100</v>
      </c>
      <c r="M26" s="211" t="s">
        <v>100</v>
      </c>
      <c r="N26" s="137">
        <v>1</v>
      </c>
      <c r="O26" s="147">
        <v>400</v>
      </c>
    </row>
    <row r="27" spans="1:15" s="120" customFormat="1" ht="18" customHeight="1">
      <c r="A27" s="124">
        <v>3</v>
      </c>
      <c r="B27" s="129">
        <v>10098</v>
      </c>
      <c r="C27" s="137">
        <v>6499117</v>
      </c>
      <c r="D27" s="137">
        <v>8922</v>
      </c>
      <c r="E27" s="137">
        <v>5501848</v>
      </c>
      <c r="F27" s="137">
        <v>1069</v>
      </c>
      <c r="G27" s="137">
        <v>926308</v>
      </c>
      <c r="H27" s="137">
        <v>106</v>
      </c>
      <c r="I27" s="137">
        <v>70561</v>
      </c>
      <c r="J27" s="211" t="s">
        <v>100</v>
      </c>
      <c r="K27" s="211" t="s">
        <v>100</v>
      </c>
      <c r="L27" s="211" t="s">
        <v>100</v>
      </c>
      <c r="M27" s="211" t="s">
        <v>100</v>
      </c>
      <c r="N27" s="137">
        <v>1</v>
      </c>
      <c r="O27" s="147">
        <v>400</v>
      </c>
    </row>
    <row r="28" spans="1:15" s="120" customFormat="1" ht="18" customHeight="1">
      <c r="A28" s="125">
        <v>4</v>
      </c>
      <c r="B28" s="207">
        <v>10209</v>
      </c>
      <c r="C28" s="144">
        <v>6526699</v>
      </c>
      <c r="D28" s="144">
        <v>9022</v>
      </c>
      <c r="E28" s="144">
        <v>5520118</v>
      </c>
      <c r="F28" s="144">
        <v>1076</v>
      </c>
      <c r="G28" s="144">
        <v>928823</v>
      </c>
      <c r="H28" s="144">
        <v>110</v>
      </c>
      <c r="I28" s="144">
        <v>77360</v>
      </c>
      <c r="J28" s="212" t="s">
        <v>100</v>
      </c>
      <c r="K28" s="212" t="s">
        <v>100</v>
      </c>
      <c r="L28" s="212" t="s">
        <v>100</v>
      </c>
      <c r="M28" s="212" t="s">
        <v>100</v>
      </c>
      <c r="N28" s="144">
        <v>1</v>
      </c>
      <c r="O28" s="148">
        <v>398</v>
      </c>
    </row>
    <row r="29" spans="1:15">
      <c r="N29" s="60" t="s">
        <v>170</v>
      </c>
    </row>
    <row r="31" spans="1:15">
      <c r="A31" s="206"/>
      <c r="B31" s="208"/>
      <c r="C31" s="208"/>
    </row>
    <row r="32" spans="1:15">
      <c r="C32" s="208"/>
    </row>
    <row r="33" spans="2:3">
      <c r="C33" s="208"/>
    </row>
    <row r="34" spans="2:3">
      <c r="C34" s="208"/>
    </row>
    <row r="45" spans="2:3">
      <c r="B45" s="209"/>
    </row>
    <row r="51" spans="2:30">
      <c r="B51" s="210"/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  <c r="Y51" s="210"/>
      <c r="Z51" s="210"/>
      <c r="AA51" s="210"/>
      <c r="AB51" s="210"/>
      <c r="AC51" s="210"/>
      <c r="AD51" s="210"/>
    </row>
  </sheetData>
  <mergeCells count="5">
    <mergeCell ref="D5:I5"/>
    <mergeCell ref="N5:O5"/>
    <mergeCell ref="B5:C6"/>
    <mergeCell ref="J5:K6"/>
    <mergeCell ref="L5:M6"/>
  </mergeCells>
  <phoneticPr fontId="3"/>
  <pageMargins left="1.1811023622047245" right="0" top="0.39370078740157483" bottom="0.19685039370078741" header="0.51181102362204722" footer="0.51181102362204722"/>
  <pageSetup paperSize="9" scale="85" orientation="landscape" r:id="rId1"/>
  <headerFooter alignWithMargins="0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X52"/>
  <sheetViews>
    <sheetView showGridLines="0" view="pageBreakPreview" topLeftCell="P12" zoomScaleNormal="75" zoomScaleSheetLayoutView="100" workbookViewId="0">
      <selection activeCell="Y12" sqref="Y1:BC1048576"/>
    </sheetView>
  </sheetViews>
  <sheetFormatPr defaultColWidth="10" defaultRowHeight="12"/>
  <cols>
    <col min="1" max="1" width="10" style="60"/>
    <col min="2" max="2" width="9.5" style="60" customWidth="1"/>
    <col min="3" max="3" width="6.375" style="60" customWidth="1"/>
    <col min="4" max="4" width="10.375" style="60" customWidth="1"/>
    <col min="5" max="5" width="4.625" style="60" customWidth="1"/>
    <col min="6" max="6" width="7.125" style="60" customWidth="1"/>
    <col min="7" max="7" width="4.625" style="60" customWidth="1"/>
    <col min="8" max="8" width="7.125" style="60" customWidth="1"/>
    <col min="9" max="9" width="4.625" style="60" customWidth="1"/>
    <col min="10" max="10" width="7.125" style="60" customWidth="1"/>
    <col min="11" max="11" width="4.625" style="60" customWidth="1"/>
    <col min="12" max="12" width="7.125" style="60" customWidth="1"/>
    <col min="13" max="13" width="4.625" style="60" customWidth="1"/>
    <col min="14" max="14" width="7.125" style="60" customWidth="1"/>
    <col min="15" max="15" width="4.625" style="60" customWidth="1"/>
    <col min="16" max="16" width="7.125" style="60" customWidth="1"/>
    <col min="17" max="17" width="6.375" style="60" customWidth="1"/>
    <col min="18" max="18" width="11.25" style="60" bestFit="1" customWidth="1"/>
    <col min="19" max="19" width="4.625" style="60" customWidth="1"/>
    <col min="20" max="20" width="7.125" style="60" customWidth="1"/>
    <col min="21" max="21" width="4.625" style="60" customWidth="1"/>
    <col min="22" max="22" width="7.125" style="60" customWidth="1"/>
    <col min="23" max="23" width="4.625" style="60" customWidth="1"/>
    <col min="24" max="24" width="7.125" style="60" customWidth="1"/>
    <col min="25" max="16384" width="10" style="60"/>
  </cols>
  <sheetData>
    <row r="2" spans="2:24" ht="18" customHeight="1">
      <c r="B2" s="214" t="s">
        <v>208</v>
      </c>
      <c r="C2" s="215"/>
      <c r="D2" s="215"/>
      <c r="E2" s="215"/>
      <c r="F2" s="215"/>
      <c r="G2" s="215"/>
      <c r="H2" s="215"/>
      <c r="I2" s="215"/>
      <c r="J2" s="215"/>
      <c r="K2" s="215"/>
      <c r="L2" s="215"/>
      <c r="M2" s="215"/>
      <c r="N2" s="215"/>
      <c r="O2" s="215"/>
      <c r="P2" s="215"/>
      <c r="Q2" s="215"/>
      <c r="R2" s="215"/>
    </row>
    <row r="3" spans="2:24">
      <c r="B3" s="215"/>
      <c r="C3" s="215"/>
      <c r="D3" s="215"/>
      <c r="E3" s="215"/>
      <c r="F3" s="215"/>
      <c r="G3" s="215"/>
      <c r="H3" s="215"/>
      <c r="I3" s="215"/>
      <c r="J3" s="215"/>
      <c r="K3" s="215"/>
      <c r="L3" s="215"/>
      <c r="M3" s="215"/>
      <c r="N3" s="215"/>
      <c r="O3" s="215"/>
      <c r="P3" s="215"/>
      <c r="Q3" s="215"/>
      <c r="R3" s="215"/>
    </row>
    <row r="4" spans="2:24" s="120" customFormat="1" ht="17.25">
      <c r="B4" s="435" t="s">
        <v>210</v>
      </c>
      <c r="C4" s="436"/>
      <c r="D4" s="436"/>
      <c r="E4" s="436"/>
      <c r="F4" s="436"/>
      <c r="G4" s="436"/>
      <c r="H4" s="436"/>
      <c r="I4" s="436"/>
      <c r="J4" s="436"/>
      <c r="K4" s="436"/>
      <c r="L4" s="436"/>
      <c r="M4" s="436"/>
      <c r="N4" s="436"/>
      <c r="O4" s="436"/>
      <c r="P4" s="436"/>
      <c r="Q4" s="436"/>
      <c r="R4" s="436"/>
      <c r="S4" s="240"/>
      <c r="T4" s="240"/>
      <c r="U4" s="240"/>
      <c r="V4" s="240"/>
      <c r="W4" s="240"/>
      <c r="X4" s="240"/>
    </row>
    <row r="5" spans="2:24" s="120" customFormat="1" ht="19.5" customHeight="1">
      <c r="B5" s="216"/>
      <c r="C5" s="225"/>
      <c r="D5" s="225"/>
      <c r="E5" s="225"/>
      <c r="F5" s="225"/>
      <c r="G5" s="225"/>
      <c r="H5" s="225"/>
      <c r="I5" s="225"/>
      <c r="J5" s="225"/>
      <c r="K5" s="225"/>
      <c r="L5" s="225"/>
      <c r="M5" s="225"/>
      <c r="N5" s="225"/>
      <c r="O5" s="225"/>
      <c r="P5" s="225"/>
      <c r="Q5" s="225"/>
      <c r="R5" s="236" t="s">
        <v>96</v>
      </c>
      <c r="S5" s="241"/>
      <c r="T5" s="241"/>
      <c r="U5" s="241"/>
      <c r="V5" s="241"/>
      <c r="W5" s="241"/>
      <c r="X5" s="241"/>
    </row>
    <row r="6" spans="2:24" s="120" customFormat="1" ht="19.5" customHeight="1">
      <c r="B6" s="217" t="s">
        <v>152</v>
      </c>
      <c r="C6" s="433" t="s">
        <v>216</v>
      </c>
      <c r="D6" s="433"/>
      <c r="E6" s="433" t="s">
        <v>217</v>
      </c>
      <c r="F6" s="433"/>
      <c r="G6" s="433" t="s">
        <v>218</v>
      </c>
      <c r="H6" s="433"/>
      <c r="I6" s="433"/>
      <c r="J6" s="433"/>
      <c r="K6" s="433" t="s">
        <v>219</v>
      </c>
      <c r="L6" s="433"/>
      <c r="M6" s="434" t="s">
        <v>220</v>
      </c>
      <c r="N6" s="434"/>
      <c r="O6" s="434" t="s">
        <v>222</v>
      </c>
      <c r="P6" s="434"/>
      <c r="Q6" s="433" t="s">
        <v>209</v>
      </c>
      <c r="R6" s="433"/>
      <c r="U6" s="243"/>
      <c r="V6" s="243"/>
      <c r="W6" s="243"/>
      <c r="X6" s="243"/>
    </row>
    <row r="7" spans="2:24" s="120" customFormat="1" ht="19.5" customHeight="1">
      <c r="B7" s="218"/>
      <c r="C7" s="433"/>
      <c r="D7" s="433"/>
      <c r="E7" s="433"/>
      <c r="F7" s="433"/>
      <c r="G7" s="433" t="s">
        <v>223</v>
      </c>
      <c r="H7" s="433"/>
      <c r="I7" s="433" t="s">
        <v>224</v>
      </c>
      <c r="J7" s="433"/>
      <c r="K7" s="433"/>
      <c r="L7" s="433"/>
      <c r="M7" s="434"/>
      <c r="N7" s="434"/>
      <c r="O7" s="434"/>
      <c r="P7" s="434"/>
      <c r="Q7" s="433"/>
      <c r="R7" s="433"/>
      <c r="U7" s="243"/>
      <c r="V7" s="243"/>
      <c r="W7" s="243"/>
      <c r="X7" s="243"/>
    </row>
    <row r="8" spans="2:24" s="120" customFormat="1" ht="19.5" customHeight="1">
      <c r="B8" s="219" t="s">
        <v>211</v>
      </c>
      <c r="C8" s="226" t="s">
        <v>212</v>
      </c>
      <c r="D8" s="226" t="s">
        <v>104</v>
      </c>
      <c r="E8" s="226" t="s">
        <v>212</v>
      </c>
      <c r="F8" s="226" t="s">
        <v>104</v>
      </c>
      <c r="G8" s="226" t="s">
        <v>212</v>
      </c>
      <c r="H8" s="226" t="s">
        <v>104</v>
      </c>
      <c r="I8" s="226" t="s">
        <v>212</v>
      </c>
      <c r="J8" s="226" t="s">
        <v>104</v>
      </c>
      <c r="K8" s="226" t="s">
        <v>212</v>
      </c>
      <c r="L8" s="226" t="s">
        <v>104</v>
      </c>
      <c r="M8" s="226" t="s">
        <v>212</v>
      </c>
      <c r="N8" s="226" t="s">
        <v>104</v>
      </c>
      <c r="O8" s="226" t="s">
        <v>212</v>
      </c>
      <c r="P8" s="226" t="s">
        <v>104</v>
      </c>
      <c r="Q8" s="226" t="s">
        <v>212</v>
      </c>
      <c r="R8" s="226" t="s">
        <v>104</v>
      </c>
      <c r="U8" s="243"/>
      <c r="V8" s="243"/>
      <c r="W8" s="243"/>
      <c r="X8" s="243"/>
    </row>
    <row r="9" spans="2:24" s="120" customFormat="1" ht="19.5" hidden="1" customHeight="1">
      <c r="B9" s="218" t="s">
        <v>227</v>
      </c>
      <c r="C9" s="227">
        <v>18</v>
      </c>
      <c r="D9" s="233">
        <v>12008</v>
      </c>
      <c r="E9" s="233">
        <v>3</v>
      </c>
      <c r="F9" s="233">
        <v>1868</v>
      </c>
      <c r="G9" s="233">
        <v>2</v>
      </c>
      <c r="H9" s="233">
        <v>2017</v>
      </c>
      <c r="I9" s="233">
        <v>6</v>
      </c>
      <c r="J9" s="233">
        <v>479</v>
      </c>
      <c r="K9" s="233">
        <v>6</v>
      </c>
      <c r="L9" s="233">
        <v>7544</v>
      </c>
      <c r="M9" s="233" t="s">
        <v>100</v>
      </c>
      <c r="N9" s="233" t="s">
        <v>100</v>
      </c>
      <c r="O9" s="233">
        <v>1</v>
      </c>
      <c r="P9" s="233">
        <v>100</v>
      </c>
      <c r="Q9" s="233" t="s">
        <v>100</v>
      </c>
      <c r="R9" s="237" t="s">
        <v>100</v>
      </c>
      <c r="U9" s="243"/>
      <c r="V9" s="243"/>
      <c r="W9" s="243"/>
      <c r="X9" s="243"/>
    </row>
    <row r="10" spans="2:24" s="120" customFormat="1" ht="19.5" hidden="1" customHeight="1">
      <c r="B10" s="218">
        <v>23</v>
      </c>
      <c r="C10" s="227">
        <v>17</v>
      </c>
      <c r="D10" s="233">
        <v>9341</v>
      </c>
      <c r="E10" s="233">
        <v>5</v>
      </c>
      <c r="F10" s="233">
        <v>1588</v>
      </c>
      <c r="G10" s="233">
        <v>3</v>
      </c>
      <c r="H10" s="233">
        <v>2849</v>
      </c>
      <c r="I10" s="233">
        <v>4</v>
      </c>
      <c r="J10" s="233">
        <v>296</v>
      </c>
      <c r="K10" s="233">
        <v>4</v>
      </c>
      <c r="L10" s="233">
        <v>4508</v>
      </c>
      <c r="M10" s="233" t="s">
        <v>100</v>
      </c>
      <c r="N10" s="233" t="s">
        <v>100</v>
      </c>
      <c r="O10" s="233">
        <v>1</v>
      </c>
      <c r="P10" s="233">
        <v>100</v>
      </c>
      <c r="Q10" s="233" t="s">
        <v>100</v>
      </c>
      <c r="R10" s="237" t="s">
        <v>100</v>
      </c>
      <c r="U10" s="243"/>
      <c r="V10" s="243"/>
      <c r="W10" s="243"/>
      <c r="X10" s="243"/>
    </row>
    <row r="11" spans="2:24" s="120" customFormat="1" ht="19.5" hidden="1" customHeight="1">
      <c r="B11" s="218">
        <v>24</v>
      </c>
      <c r="C11" s="227">
        <v>11</v>
      </c>
      <c r="D11" s="233">
        <v>18641</v>
      </c>
      <c r="E11" s="233">
        <v>4</v>
      </c>
      <c r="F11" s="233">
        <v>1130</v>
      </c>
      <c r="G11" s="233">
        <v>1</v>
      </c>
      <c r="H11" s="233">
        <v>261</v>
      </c>
      <c r="I11" s="233">
        <v>2</v>
      </c>
      <c r="J11" s="233">
        <v>117</v>
      </c>
      <c r="K11" s="233">
        <v>1</v>
      </c>
      <c r="L11" s="233">
        <v>2252</v>
      </c>
      <c r="M11" s="233">
        <v>2</v>
      </c>
      <c r="N11" s="233">
        <v>13681</v>
      </c>
      <c r="O11" s="233" t="s">
        <v>100</v>
      </c>
      <c r="P11" s="233" t="s">
        <v>100</v>
      </c>
      <c r="Q11" s="233">
        <v>1</v>
      </c>
      <c r="R11" s="237">
        <v>1200</v>
      </c>
      <c r="U11" s="243"/>
      <c r="V11" s="243"/>
      <c r="W11" s="243"/>
      <c r="X11" s="243"/>
    </row>
    <row r="12" spans="2:24" s="120" customFormat="1" ht="19.5" customHeight="1">
      <c r="B12" s="218">
        <v>25</v>
      </c>
      <c r="C12" s="227">
        <v>6</v>
      </c>
      <c r="D12" s="233">
        <v>3430</v>
      </c>
      <c r="E12" s="233">
        <v>1</v>
      </c>
      <c r="F12" s="233">
        <v>260</v>
      </c>
      <c r="G12" s="233">
        <v>1</v>
      </c>
      <c r="H12" s="233">
        <v>1050</v>
      </c>
      <c r="I12" s="233">
        <v>1</v>
      </c>
      <c r="J12" s="233">
        <v>100</v>
      </c>
      <c r="K12" s="233">
        <v>3</v>
      </c>
      <c r="L12" s="233">
        <v>2020</v>
      </c>
      <c r="M12" s="233">
        <v>0</v>
      </c>
      <c r="N12" s="233">
        <v>0</v>
      </c>
      <c r="O12" s="233" t="s">
        <v>100</v>
      </c>
      <c r="P12" s="233" t="s">
        <v>100</v>
      </c>
      <c r="Q12" s="233" t="s">
        <v>100</v>
      </c>
      <c r="R12" s="237" t="s">
        <v>100</v>
      </c>
      <c r="U12" s="243"/>
      <c r="V12" s="243"/>
      <c r="W12" s="243"/>
      <c r="X12" s="243"/>
    </row>
    <row r="13" spans="2:24" s="120" customFormat="1" ht="19.5" customHeight="1">
      <c r="B13" s="218">
        <v>26</v>
      </c>
      <c r="C13" s="227">
        <v>11</v>
      </c>
      <c r="D13" s="233">
        <v>2952</v>
      </c>
      <c r="E13" s="233">
        <v>1</v>
      </c>
      <c r="F13" s="233">
        <v>254</v>
      </c>
      <c r="G13" s="233">
        <v>4</v>
      </c>
      <c r="H13" s="233">
        <v>1771</v>
      </c>
      <c r="I13" s="233">
        <v>5</v>
      </c>
      <c r="J13" s="233">
        <v>317</v>
      </c>
      <c r="K13" s="233">
        <v>1</v>
      </c>
      <c r="L13" s="233">
        <v>610</v>
      </c>
      <c r="M13" s="233">
        <v>0</v>
      </c>
      <c r="N13" s="233">
        <v>0</v>
      </c>
      <c r="O13" s="233">
        <v>0</v>
      </c>
      <c r="P13" s="233">
        <v>0</v>
      </c>
      <c r="Q13" s="233" t="s">
        <v>100</v>
      </c>
      <c r="R13" s="237" t="s">
        <v>100</v>
      </c>
      <c r="U13" s="243"/>
      <c r="V13" s="243"/>
      <c r="W13" s="243"/>
      <c r="X13" s="243"/>
    </row>
    <row r="14" spans="2:24" s="120" customFormat="1" ht="19.5" customHeight="1">
      <c r="B14" s="218">
        <v>27</v>
      </c>
      <c r="C14" s="227">
        <v>18</v>
      </c>
      <c r="D14" s="233">
        <v>7932</v>
      </c>
      <c r="E14" s="233">
        <v>0</v>
      </c>
      <c r="F14" s="233">
        <v>0</v>
      </c>
      <c r="G14" s="233">
        <v>6</v>
      </c>
      <c r="H14" s="233">
        <v>4109</v>
      </c>
      <c r="I14" s="233">
        <v>7</v>
      </c>
      <c r="J14" s="233">
        <v>585</v>
      </c>
      <c r="K14" s="233">
        <v>5</v>
      </c>
      <c r="L14" s="233">
        <v>3238</v>
      </c>
      <c r="M14" s="233">
        <v>0</v>
      </c>
      <c r="N14" s="233">
        <v>0</v>
      </c>
      <c r="O14" s="233">
        <v>0</v>
      </c>
      <c r="P14" s="233">
        <v>0</v>
      </c>
      <c r="Q14" s="233" t="s">
        <v>100</v>
      </c>
      <c r="R14" s="237" t="s">
        <v>100</v>
      </c>
      <c r="U14" s="243"/>
      <c r="V14" s="243"/>
      <c r="W14" s="243"/>
      <c r="X14" s="243"/>
    </row>
    <row r="15" spans="2:24" s="120" customFormat="1" ht="19.5" customHeight="1">
      <c r="B15" s="218">
        <v>28</v>
      </c>
      <c r="C15" s="227">
        <v>15</v>
      </c>
      <c r="D15" s="233">
        <v>4269</v>
      </c>
      <c r="E15" s="233">
        <v>0</v>
      </c>
      <c r="F15" s="233">
        <v>0</v>
      </c>
      <c r="G15" s="233">
        <v>2</v>
      </c>
      <c r="H15" s="233">
        <v>777</v>
      </c>
      <c r="I15" s="233">
        <v>11</v>
      </c>
      <c r="J15" s="233">
        <v>818</v>
      </c>
      <c r="K15" s="233">
        <v>2</v>
      </c>
      <c r="L15" s="233">
        <v>2674</v>
      </c>
      <c r="M15" s="233">
        <v>0</v>
      </c>
      <c r="N15" s="233">
        <v>0</v>
      </c>
      <c r="O15" s="233">
        <v>0</v>
      </c>
      <c r="P15" s="233">
        <v>0</v>
      </c>
      <c r="Q15" s="233" t="s">
        <v>100</v>
      </c>
      <c r="R15" s="237" t="s">
        <v>100</v>
      </c>
      <c r="U15" s="243"/>
      <c r="V15" s="243"/>
      <c r="W15" s="243"/>
      <c r="X15" s="243"/>
    </row>
    <row r="16" spans="2:24" s="120" customFormat="1" ht="19.5" customHeight="1">
      <c r="B16" s="218">
        <v>29</v>
      </c>
      <c r="C16" s="227">
        <v>11</v>
      </c>
      <c r="D16" s="233">
        <v>2330</v>
      </c>
      <c r="E16" s="233">
        <v>0</v>
      </c>
      <c r="F16" s="233">
        <v>0</v>
      </c>
      <c r="G16" s="233">
        <v>3</v>
      </c>
      <c r="H16" s="233">
        <v>1130</v>
      </c>
      <c r="I16" s="233">
        <v>4</v>
      </c>
      <c r="J16" s="233">
        <v>369</v>
      </c>
      <c r="K16" s="233">
        <v>4</v>
      </c>
      <c r="L16" s="233">
        <v>831</v>
      </c>
      <c r="M16" s="233">
        <v>0</v>
      </c>
      <c r="N16" s="233">
        <v>0</v>
      </c>
      <c r="O16" s="233">
        <v>0</v>
      </c>
      <c r="P16" s="233">
        <v>0</v>
      </c>
      <c r="Q16" s="233" t="s">
        <v>100</v>
      </c>
      <c r="R16" s="237" t="s">
        <v>100</v>
      </c>
      <c r="U16" s="243"/>
      <c r="V16" s="243"/>
      <c r="W16" s="243"/>
      <c r="X16" s="243"/>
    </row>
    <row r="17" spans="2:24" s="120" customFormat="1" ht="19.5" customHeight="1">
      <c r="B17" s="218">
        <v>30</v>
      </c>
      <c r="C17" s="227">
        <v>9</v>
      </c>
      <c r="D17" s="233">
        <v>4759</v>
      </c>
      <c r="E17" s="233">
        <v>0</v>
      </c>
      <c r="F17" s="233">
        <v>0</v>
      </c>
      <c r="G17" s="233">
        <v>0</v>
      </c>
      <c r="H17" s="233">
        <v>0</v>
      </c>
      <c r="I17" s="233">
        <v>0</v>
      </c>
      <c r="J17" s="233">
        <v>0</v>
      </c>
      <c r="K17" s="233">
        <v>9</v>
      </c>
      <c r="L17" s="233">
        <v>4759</v>
      </c>
      <c r="M17" s="233">
        <v>0</v>
      </c>
      <c r="N17" s="233">
        <v>0</v>
      </c>
      <c r="O17" s="233">
        <v>0</v>
      </c>
      <c r="P17" s="233">
        <v>0</v>
      </c>
      <c r="Q17" s="233" t="s">
        <v>100</v>
      </c>
      <c r="R17" s="237" t="s">
        <v>100</v>
      </c>
      <c r="U17" s="243"/>
      <c r="V17" s="243"/>
      <c r="W17" s="243"/>
      <c r="X17" s="243"/>
    </row>
    <row r="18" spans="2:24" s="120" customFormat="1" ht="19.5" customHeight="1">
      <c r="B18" s="218" t="s">
        <v>225</v>
      </c>
      <c r="C18" s="227">
        <v>11</v>
      </c>
      <c r="D18" s="233">
        <v>11922</v>
      </c>
      <c r="E18" s="233">
        <v>0</v>
      </c>
      <c r="F18" s="233">
        <v>0</v>
      </c>
      <c r="G18" s="233">
        <v>5</v>
      </c>
      <c r="H18" s="233">
        <v>1561</v>
      </c>
      <c r="I18" s="233">
        <v>2</v>
      </c>
      <c r="J18" s="233">
        <v>180</v>
      </c>
      <c r="K18" s="233">
        <v>2</v>
      </c>
      <c r="L18" s="233">
        <v>922</v>
      </c>
      <c r="M18" s="233">
        <v>1</v>
      </c>
      <c r="N18" s="233">
        <v>9059</v>
      </c>
      <c r="O18" s="233">
        <v>1</v>
      </c>
      <c r="P18" s="233">
        <v>200</v>
      </c>
      <c r="Q18" s="233" t="s">
        <v>100</v>
      </c>
      <c r="R18" s="237" t="s">
        <v>100</v>
      </c>
      <c r="U18" s="243"/>
      <c r="V18" s="243"/>
      <c r="W18" s="243"/>
      <c r="X18" s="243"/>
    </row>
    <row r="19" spans="2:24" s="120" customFormat="1" ht="19.5" customHeight="1">
      <c r="B19" s="218">
        <v>2</v>
      </c>
      <c r="C19" s="227">
        <f t="shared" ref="C19:D21" si="0">SUM(E19+G19+I19+K19+M19+O19+Q19)</f>
        <v>1612</v>
      </c>
      <c r="D19" s="233">
        <f t="shared" si="0"/>
        <v>596249</v>
      </c>
      <c r="E19" s="233">
        <v>0</v>
      </c>
      <c r="F19" s="233">
        <v>0</v>
      </c>
      <c r="G19" s="233">
        <v>5</v>
      </c>
      <c r="H19" s="233">
        <v>2020</v>
      </c>
      <c r="I19" s="233">
        <v>5</v>
      </c>
      <c r="J19" s="233">
        <v>466</v>
      </c>
      <c r="K19" s="233">
        <v>0</v>
      </c>
      <c r="L19" s="233">
        <v>0</v>
      </c>
      <c r="M19" s="233">
        <v>0</v>
      </c>
      <c r="N19" s="233">
        <v>0</v>
      </c>
      <c r="O19" s="233">
        <v>0</v>
      </c>
      <c r="P19" s="233">
        <v>0</v>
      </c>
      <c r="Q19" s="233">
        <v>1602</v>
      </c>
      <c r="R19" s="237">
        <v>593763</v>
      </c>
      <c r="T19" s="242"/>
      <c r="U19" s="242"/>
      <c r="V19" s="242"/>
      <c r="W19" s="242"/>
      <c r="X19" s="243"/>
    </row>
    <row r="20" spans="2:24" s="120" customFormat="1" ht="19.5" customHeight="1">
      <c r="B20" s="218">
        <v>3</v>
      </c>
      <c r="C20" s="227">
        <f t="shared" si="0"/>
        <v>1113</v>
      </c>
      <c r="D20" s="233">
        <f t="shared" si="0"/>
        <v>484709</v>
      </c>
      <c r="E20" s="233">
        <v>0</v>
      </c>
      <c r="F20" s="233">
        <v>0</v>
      </c>
      <c r="G20" s="233">
        <v>1</v>
      </c>
      <c r="H20" s="233">
        <v>1521</v>
      </c>
      <c r="I20" s="233">
        <v>0</v>
      </c>
      <c r="J20" s="233">
        <v>0</v>
      </c>
      <c r="K20" s="233">
        <v>1</v>
      </c>
      <c r="L20" s="233">
        <v>478</v>
      </c>
      <c r="M20" s="233">
        <v>0</v>
      </c>
      <c r="N20" s="233">
        <v>0</v>
      </c>
      <c r="O20" s="233">
        <v>0</v>
      </c>
      <c r="P20" s="233">
        <v>0</v>
      </c>
      <c r="Q20" s="233">
        <v>1111</v>
      </c>
      <c r="R20" s="237">
        <v>482710</v>
      </c>
      <c r="T20" s="242"/>
      <c r="U20" s="242"/>
      <c r="V20" s="242"/>
      <c r="W20" s="242"/>
      <c r="X20" s="243"/>
    </row>
    <row r="21" spans="2:24" s="120" customFormat="1" ht="19.5" customHeight="1">
      <c r="B21" s="220">
        <v>4</v>
      </c>
      <c r="C21" s="228">
        <f t="shared" si="0"/>
        <v>203</v>
      </c>
      <c r="D21" s="234">
        <f t="shared" si="0"/>
        <v>77015</v>
      </c>
      <c r="E21" s="235">
        <v>0</v>
      </c>
      <c r="F21" s="235">
        <v>0</v>
      </c>
      <c r="G21" s="235">
        <v>0</v>
      </c>
      <c r="H21" s="235">
        <v>0</v>
      </c>
      <c r="I21" s="235">
        <v>1</v>
      </c>
      <c r="J21" s="235">
        <v>100</v>
      </c>
      <c r="K21" s="235">
        <v>3</v>
      </c>
      <c r="L21" s="235">
        <v>3505</v>
      </c>
      <c r="M21" s="235">
        <v>0</v>
      </c>
      <c r="N21" s="235">
        <v>0</v>
      </c>
      <c r="O21" s="235">
        <v>0</v>
      </c>
      <c r="P21" s="235">
        <v>0</v>
      </c>
      <c r="Q21" s="235">
        <v>199</v>
      </c>
      <c r="R21" s="238">
        <v>73410</v>
      </c>
    </row>
    <row r="22" spans="2:24">
      <c r="B22" s="215"/>
      <c r="C22" s="229"/>
      <c r="D22" s="229"/>
      <c r="E22" s="229"/>
      <c r="F22" s="229"/>
      <c r="G22" s="229"/>
      <c r="H22" s="229"/>
      <c r="I22" s="229"/>
      <c r="J22" s="229"/>
      <c r="K22" s="229"/>
      <c r="L22" s="229"/>
      <c r="M22" s="229"/>
      <c r="N22" s="229"/>
      <c r="O22" s="229"/>
      <c r="P22" s="229" t="s">
        <v>228</v>
      </c>
      <c r="Q22" s="229"/>
      <c r="R22" s="229"/>
      <c r="S22" s="210"/>
      <c r="T22" s="210"/>
      <c r="U22" s="210"/>
      <c r="W22" s="210"/>
      <c r="X22" s="210"/>
    </row>
    <row r="23" spans="2:24" ht="12.6" customHeight="1">
      <c r="B23" s="437" t="s">
        <v>94</v>
      </c>
      <c r="C23" s="437"/>
      <c r="D23" s="437"/>
      <c r="E23" s="437"/>
      <c r="F23" s="437"/>
      <c r="G23" s="437"/>
      <c r="H23" s="437"/>
      <c r="I23" s="437"/>
      <c r="J23" s="437"/>
      <c r="K23" s="437"/>
      <c r="L23" s="437"/>
      <c r="M23" s="437"/>
      <c r="N23" s="437"/>
      <c r="O23" s="437"/>
      <c r="P23" s="437"/>
      <c r="Q23" s="437"/>
      <c r="R23" s="437"/>
      <c r="S23" s="210"/>
      <c r="T23" s="210"/>
      <c r="U23" s="210"/>
      <c r="W23" s="210"/>
      <c r="X23" s="210"/>
    </row>
    <row r="24" spans="2:24" ht="12.6" customHeight="1">
      <c r="B24" s="221" t="s">
        <v>231</v>
      </c>
      <c r="C24" s="210"/>
      <c r="D24" s="210"/>
      <c r="E24" s="210"/>
      <c r="F24" s="210"/>
      <c r="G24" s="210"/>
      <c r="H24" s="210"/>
      <c r="I24" s="210"/>
      <c r="J24" s="210"/>
      <c r="K24" s="210"/>
      <c r="L24" s="210"/>
      <c r="M24" s="210"/>
      <c r="N24" s="210"/>
      <c r="O24" s="210"/>
      <c r="P24" s="210"/>
      <c r="Q24" s="210"/>
      <c r="R24" s="210"/>
      <c r="S24" s="210"/>
      <c r="T24" s="210"/>
      <c r="U24" s="210"/>
      <c r="V24" s="210"/>
      <c r="W24" s="210"/>
      <c r="X24" s="210"/>
    </row>
    <row r="25" spans="2:24" ht="13.5">
      <c r="C25" s="230"/>
      <c r="D25" s="230"/>
      <c r="E25" s="230"/>
      <c r="F25" s="230"/>
      <c r="G25" s="230"/>
      <c r="H25" s="230"/>
      <c r="I25" s="230"/>
      <c r="J25" s="230"/>
      <c r="K25" s="230"/>
      <c r="L25" s="230"/>
      <c r="M25" s="230"/>
      <c r="N25" s="230"/>
      <c r="O25" s="230"/>
      <c r="P25" s="230"/>
      <c r="Q25" s="230"/>
      <c r="R25" s="239"/>
      <c r="S25" s="239"/>
      <c r="T25" s="239"/>
      <c r="U25" s="210"/>
      <c r="V25" s="210"/>
      <c r="W25" s="210"/>
      <c r="X25" s="210"/>
    </row>
    <row r="26" spans="2:24" ht="13.5">
      <c r="B26" s="222"/>
      <c r="C26" s="230"/>
      <c r="D26" s="230"/>
      <c r="E26" s="230"/>
      <c r="F26" s="230"/>
      <c r="G26" s="230"/>
      <c r="H26" s="230"/>
      <c r="I26" s="230"/>
      <c r="J26" s="230"/>
      <c r="K26" s="230"/>
      <c r="L26" s="230"/>
      <c r="M26" s="230"/>
      <c r="N26" s="230"/>
      <c r="O26" s="230"/>
      <c r="P26" s="230"/>
      <c r="Q26" s="230"/>
      <c r="R26" s="239"/>
      <c r="S26" s="239"/>
      <c r="T26" s="239"/>
      <c r="U26" s="210"/>
      <c r="V26" s="210"/>
      <c r="W26" s="210"/>
      <c r="X26" s="210"/>
    </row>
    <row r="27" spans="2:24" ht="13.5">
      <c r="B27" s="222"/>
      <c r="C27" s="230"/>
      <c r="D27" s="230"/>
      <c r="E27" s="230"/>
      <c r="F27" s="230"/>
      <c r="G27" s="230"/>
      <c r="H27" s="230"/>
      <c r="I27" s="230"/>
      <c r="J27" s="230"/>
      <c r="K27" s="230"/>
      <c r="L27" s="230"/>
      <c r="M27" s="230"/>
      <c r="N27" s="230"/>
      <c r="O27" s="230"/>
      <c r="P27" s="230"/>
      <c r="Q27" s="230"/>
      <c r="R27" s="239"/>
      <c r="S27" s="239"/>
      <c r="T27" s="239"/>
      <c r="U27" s="210"/>
      <c r="V27" s="210"/>
      <c r="W27" s="210"/>
      <c r="X27" s="210"/>
    </row>
    <row r="28" spans="2:24" ht="13.5" customHeight="1">
      <c r="C28" s="231"/>
      <c r="D28" s="231"/>
      <c r="E28" s="231"/>
      <c r="F28" s="231"/>
      <c r="G28" s="231"/>
      <c r="H28" s="231"/>
      <c r="I28" s="231"/>
      <c r="J28" s="231"/>
      <c r="K28" s="231"/>
      <c r="L28" s="231"/>
      <c r="M28" s="231"/>
      <c r="N28" s="231"/>
      <c r="O28" s="231"/>
      <c r="P28" s="231"/>
      <c r="Q28" s="231"/>
      <c r="R28" s="231"/>
      <c r="S28" s="231"/>
      <c r="T28" s="231"/>
      <c r="U28" s="231"/>
      <c r="V28" s="231"/>
      <c r="W28" s="231"/>
      <c r="X28" s="231"/>
    </row>
    <row r="29" spans="2:24">
      <c r="C29" s="231"/>
      <c r="D29" s="231"/>
      <c r="E29" s="231"/>
      <c r="F29" s="231"/>
      <c r="G29" s="231"/>
      <c r="H29" s="231"/>
      <c r="I29" s="231"/>
      <c r="J29" s="231"/>
      <c r="K29" s="231"/>
      <c r="L29" s="231"/>
      <c r="M29" s="231"/>
      <c r="N29" s="231"/>
      <c r="O29" s="231"/>
      <c r="P29" s="231"/>
      <c r="Q29" s="231"/>
      <c r="R29" s="231"/>
      <c r="S29" s="231"/>
      <c r="T29" s="231"/>
      <c r="U29" s="231"/>
      <c r="V29" s="231"/>
      <c r="W29" s="231"/>
      <c r="X29" s="231"/>
    </row>
    <row r="30" spans="2:24">
      <c r="C30" s="231"/>
      <c r="D30" s="231"/>
      <c r="E30" s="231"/>
      <c r="F30" s="231"/>
      <c r="G30" s="231"/>
      <c r="H30" s="231"/>
      <c r="I30" s="231"/>
      <c r="J30" s="231"/>
      <c r="K30" s="231"/>
      <c r="L30" s="231"/>
      <c r="M30" s="231"/>
      <c r="N30" s="231"/>
      <c r="O30" s="231"/>
      <c r="P30" s="231"/>
      <c r="Q30" s="231"/>
      <c r="R30" s="231"/>
      <c r="S30" s="231"/>
      <c r="T30" s="231"/>
      <c r="U30" s="231"/>
      <c r="V30" s="231"/>
      <c r="W30" s="231"/>
      <c r="X30" s="231"/>
    </row>
    <row r="31" spans="2:24">
      <c r="C31" s="210"/>
      <c r="D31" s="210"/>
      <c r="E31" s="210"/>
      <c r="F31" s="210"/>
      <c r="G31" s="210"/>
      <c r="H31" s="210"/>
      <c r="I31" s="210"/>
      <c r="J31" s="210"/>
      <c r="K31" s="210"/>
      <c r="L31" s="210"/>
      <c r="M31" s="210"/>
      <c r="N31" s="210"/>
      <c r="O31" s="210"/>
      <c r="P31" s="210"/>
      <c r="Q31" s="210"/>
      <c r="R31" s="210"/>
      <c r="S31" s="210"/>
      <c r="T31" s="210"/>
      <c r="U31" s="210"/>
      <c r="V31" s="210"/>
      <c r="W31" s="210"/>
      <c r="X31" s="210"/>
    </row>
    <row r="32" spans="2:24" ht="14.25">
      <c r="B32" s="223"/>
      <c r="C32" s="430"/>
      <c r="D32" s="430"/>
      <c r="E32" s="430"/>
      <c r="F32" s="430"/>
      <c r="G32" s="430"/>
      <c r="H32" s="430"/>
      <c r="I32" s="430"/>
      <c r="J32" s="430"/>
      <c r="K32" s="430"/>
      <c r="L32" s="430"/>
      <c r="M32" s="430"/>
      <c r="N32" s="430"/>
      <c r="O32" s="430"/>
      <c r="P32" s="430"/>
      <c r="Q32" s="430"/>
      <c r="R32" s="431"/>
      <c r="S32" s="431"/>
      <c r="T32" s="210"/>
      <c r="U32" s="210"/>
      <c r="V32" s="210"/>
      <c r="W32" s="210"/>
      <c r="X32" s="210"/>
    </row>
    <row r="33" spans="2:24" ht="14.25" hidden="1">
      <c r="B33" s="224"/>
      <c r="C33" s="430"/>
      <c r="D33" s="232"/>
      <c r="E33" s="232"/>
      <c r="F33" s="232"/>
      <c r="G33" s="232"/>
      <c r="H33" s="232"/>
      <c r="I33" s="232"/>
      <c r="J33" s="232"/>
      <c r="K33" s="232"/>
      <c r="L33" s="232"/>
      <c r="M33" s="232"/>
      <c r="N33" s="232"/>
      <c r="O33" s="232"/>
      <c r="P33" s="232"/>
      <c r="Q33" s="232"/>
      <c r="R33" s="431"/>
      <c r="S33" s="431"/>
      <c r="T33" s="210"/>
      <c r="U33" s="210"/>
      <c r="V33" s="210"/>
      <c r="W33" s="210"/>
      <c r="X33" s="210"/>
    </row>
    <row r="34" spans="2:24" ht="14.25" hidden="1">
      <c r="B34" s="224"/>
      <c r="C34" s="430"/>
      <c r="D34" s="232"/>
      <c r="E34" s="232"/>
      <c r="F34" s="232"/>
      <c r="G34" s="232"/>
      <c r="H34" s="232"/>
      <c r="I34" s="232"/>
      <c r="J34" s="232"/>
      <c r="K34" s="232"/>
      <c r="L34" s="232"/>
      <c r="M34" s="232"/>
      <c r="N34" s="232"/>
      <c r="O34" s="232"/>
      <c r="P34" s="232"/>
      <c r="Q34" s="232"/>
      <c r="R34" s="431"/>
      <c r="S34" s="431"/>
      <c r="T34" s="210"/>
      <c r="U34" s="210"/>
      <c r="V34" s="210"/>
      <c r="W34" s="210"/>
      <c r="X34" s="210"/>
    </row>
    <row r="35" spans="2:24" ht="14.25" hidden="1">
      <c r="B35" s="224"/>
      <c r="C35" s="430"/>
      <c r="D35" s="232"/>
      <c r="E35" s="232"/>
      <c r="F35" s="232"/>
      <c r="G35" s="232"/>
      <c r="H35" s="232"/>
      <c r="I35" s="232"/>
      <c r="J35" s="232"/>
      <c r="K35" s="232"/>
      <c r="L35" s="232"/>
      <c r="M35" s="232"/>
      <c r="N35" s="232"/>
      <c r="O35" s="232"/>
      <c r="P35" s="232"/>
      <c r="Q35" s="232"/>
      <c r="R35" s="431"/>
      <c r="S35" s="431"/>
      <c r="T35" s="210"/>
      <c r="U35" s="210"/>
      <c r="V35" s="210"/>
      <c r="W35" s="210"/>
      <c r="X35" s="210"/>
    </row>
    <row r="36" spans="2:24" ht="14.25" hidden="1">
      <c r="B36" s="224"/>
      <c r="C36" s="430"/>
      <c r="D36" s="430"/>
      <c r="E36" s="430"/>
      <c r="F36" s="430"/>
      <c r="G36" s="430"/>
      <c r="H36" s="430"/>
      <c r="I36" s="430"/>
      <c r="J36" s="430"/>
      <c r="K36" s="430"/>
      <c r="L36" s="430"/>
      <c r="M36" s="430"/>
      <c r="N36" s="430"/>
      <c r="O36" s="430"/>
      <c r="P36" s="430"/>
      <c r="Q36" s="430"/>
      <c r="R36" s="431"/>
      <c r="S36" s="431"/>
      <c r="T36" s="210"/>
      <c r="U36" s="210"/>
      <c r="V36" s="210"/>
      <c r="W36" s="210"/>
      <c r="X36" s="210"/>
    </row>
    <row r="37" spans="2:24" ht="14.25">
      <c r="B37" s="224"/>
      <c r="C37" s="430"/>
      <c r="D37" s="430"/>
      <c r="E37" s="430"/>
      <c r="F37" s="430"/>
      <c r="G37" s="430"/>
      <c r="H37" s="430"/>
      <c r="I37" s="430"/>
      <c r="J37" s="430"/>
      <c r="K37" s="430"/>
      <c r="L37" s="430"/>
      <c r="M37" s="430"/>
      <c r="N37" s="430"/>
      <c r="O37" s="430"/>
      <c r="P37" s="430"/>
      <c r="Q37" s="430"/>
      <c r="R37" s="431"/>
      <c r="S37" s="431"/>
      <c r="T37" s="210"/>
      <c r="U37" s="210"/>
      <c r="V37" s="210"/>
      <c r="W37" s="210"/>
      <c r="X37" s="210"/>
    </row>
    <row r="38" spans="2:24" ht="14.25">
      <c r="B38" s="224"/>
      <c r="C38" s="430"/>
      <c r="D38" s="430"/>
      <c r="E38" s="430"/>
      <c r="F38" s="430"/>
      <c r="G38" s="430"/>
      <c r="H38" s="430"/>
      <c r="I38" s="430"/>
      <c r="J38" s="430"/>
      <c r="K38" s="430"/>
      <c r="L38" s="430"/>
      <c r="M38" s="430"/>
      <c r="N38" s="430"/>
      <c r="O38" s="430"/>
      <c r="P38" s="430"/>
      <c r="Q38" s="430"/>
      <c r="R38" s="431"/>
      <c r="S38" s="431"/>
      <c r="T38" s="210"/>
      <c r="U38" s="210"/>
      <c r="V38" s="210"/>
      <c r="W38" s="210"/>
      <c r="X38" s="210"/>
    </row>
    <row r="39" spans="2:24" ht="14.25">
      <c r="B39" s="224"/>
      <c r="C39" s="430"/>
      <c r="D39" s="430"/>
      <c r="E39" s="430"/>
      <c r="F39" s="430"/>
      <c r="G39" s="430"/>
      <c r="H39" s="430"/>
      <c r="I39" s="430"/>
      <c r="J39" s="430"/>
      <c r="K39" s="430"/>
      <c r="L39" s="430"/>
      <c r="M39" s="430"/>
      <c r="N39" s="430"/>
      <c r="O39" s="430"/>
      <c r="P39" s="430"/>
      <c r="Q39" s="430"/>
      <c r="R39" s="431"/>
      <c r="S39" s="431"/>
      <c r="T39" s="210"/>
      <c r="U39" s="210"/>
      <c r="V39" s="210"/>
      <c r="W39" s="210"/>
      <c r="X39" s="210"/>
    </row>
    <row r="40" spans="2:24" ht="14.25">
      <c r="B40" s="224"/>
      <c r="C40" s="430"/>
      <c r="D40" s="430"/>
      <c r="E40" s="430"/>
      <c r="F40" s="430"/>
      <c r="G40" s="430"/>
      <c r="H40" s="430"/>
      <c r="I40" s="430"/>
      <c r="J40" s="430"/>
      <c r="K40" s="430"/>
      <c r="L40" s="430"/>
      <c r="M40" s="430"/>
      <c r="N40" s="430"/>
      <c r="O40" s="430"/>
      <c r="P40" s="430"/>
      <c r="Q40" s="431"/>
      <c r="R40" s="431"/>
      <c r="S40" s="431"/>
      <c r="T40" s="210"/>
      <c r="U40" s="210"/>
      <c r="V40" s="210"/>
      <c r="W40" s="210"/>
      <c r="X40" s="210"/>
    </row>
    <row r="41" spans="2:24" ht="14.25">
      <c r="B41" s="224"/>
      <c r="C41" s="430"/>
      <c r="D41" s="232"/>
      <c r="E41" s="232"/>
      <c r="F41" s="232"/>
      <c r="G41" s="232"/>
      <c r="H41" s="232"/>
      <c r="I41" s="232"/>
      <c r="J41" s="232"/>
      <c r="K41" s="232"/>
      <c r="L41" s="232"/>
      <c r="M41" s="232"/>
      <c r="N41" s="232"/>
      <c r="O41" s="232"/>
      <c r="P41" s="232"/>
      <c r="Q41" s="431"/>
      <c r="R41" s="431"/>
      <c r="S41" s="431"/>
      <c r="T41" s="210"/>
      <c r="U41" s="210"/>
      <c r="V41" s="210"/>
      <c r="W41" s="210"/>
      <c r="X41" s="210"/>
    </row>
    <row r="42" spans="2:24" ht="14.25">
      <c r="B42" s="224"/>
      <c r="C42" s="430"/>
      <c r="D42" s="232"/>
      <c r="E42" s="232"/>
      <c r="F42" s="232"/>
      <c r="G42" s="232"/>
      <c r="H42" s="232"/>
      <c r="I42" s="232"/>
      <c r="J42" s="232"/>
      <c r="K42" s="232"/>
      <c r="L42" s="232"/>
      <c r="M42" s="232"/>
      <c r="N42" s="232"/>
      <c r="O42" s="232"/>
      <c r="P42" s="232"/>
      <c r="Q42" s="431"/>
      <c r="R42" s="431"/>
      <c r="S42" s="431"/>
      <c r="T42" s="210"/>
      <c r="U42" s="210"/>
      <c r="V42" s="210"/>
      <c r="W42" s="210"/>
      <c r="X42" s="210"/>
    </row>
    <row r="43" spans="2:24" ht="14.25">
      <c r="B43" s="224"/>
      <c r="C43" s="430"/>
      <c r="D43" s="430"/>
      <c r="E43" s="430"/>
      <c r="F43" s="430"/>
      <c r="G43" s="431"/>
      <c r="H43" s="431"/>
      <c r="I43" s="432"/>
      <c r="J43" s="430"/>
      <c r="K43" s="430"/>
      <c r="L43" s="430"/>
      <c r="M43" s="430"/>
      <c r="N43" s="430"/>
      <c r="O43" s="430"/>
      <c r="P43" s="430"/>
      <c r="Q43" s="431"/>
      <c r="R43" s="431"/>
      <c r="S43" s="431"/>
      <c r="T43" s="210"/>
      <c r="U43" s="210"/>
      <c r="V43" s="210"/>
      <c r="W43" s="210"/>
      <c r="X43" s="210"/>
    </row>
    <row r="44" spans="2:24" ht="14.25">
      <c r="B44" s="224"/>
      <c r="C44" s="430"/>
      <c r="D44" s="430"/>
      <c r="E44" s="430"/>
      <c r="F44" s="430"/>
      <c r="G44" s="431"/>
      <c r="H44" s="431"/>
      <c r="I44" s="432"/>
      <c r="J44" s="430"/>
      <c r="K44" s="430"/>
      <c r="L44" s="430"/>
      <c r="M44" s="430"/>
      <c r="N44" s="430"/>
      <c r="O44" s="430"/>
      <c r="P44" s="430"/>
      <c r="Q44" s="431"/>
      <c r="R44" s="431"/>
      <c r="S44" s="431"/>
      <c r="T44" s="210"/>
      <c r="U44" s="210"/>
      <c r="V44" s="210"/>
      <c r="W44" s="210"/>
      <c r="X44" s="210"/>
    </row>
    <row r="45" spans="2:24">
      <c r="B45" s="152"/>
      <c r="D45" s="210"/>
      <c r="E45" s="210"/>
      <c r="F45" s="210"/>
      <c r="G45" s="210"/>
      <c r="H45" s="210"/>
      <c r="I45" s="210"/>
      <c r="J45" s="210"/>
      <c r="K45" s="210"/>
      <c r="L45" s="210"/>
      <c r="M45" s="210"/>
      <c r="N45" s="210"/>
      <c r="O45" s="210"/>
      <c r="P45" s="210"/>
      <c r="Q45" s="210"/>
      <c r="R45" s="210"/>
      <c r="S45" s="210"/>
      <c r="T45" s="210"/>
      <c r="U45" s="210"/>
      <c r="V45" s="210"/>
      <c r="W45" s="210"/>
      <c r="X45" s="210"/>
    </row>
    <row r="46" spans="2:24">
      <c r="B46" s="152"/>
      <c r="D46" s="210"/>
      <c r="E46" s="210"/>
      <c r="F46" s="210"/>
      <c r="G46" s="210"/>
      <c r="H46" s="210"/>
      <c r="I46" s="210"/>
      <c r="J46" s="210"/>
      <c r="K46" s="210"/>
      <c r="L46" s="210"/>
      <c r="M46" s="210"/>
      <c r="N46" s="210"/>
      <c r="O46" s="210"/>
      <c r="P46" s="210"/>
      <c r="Q46" s="210"/>
      <c r="R46" s="210"/>
      <c r="S46" s="210"/>
      <c r="T46" s="210"/>
      <c r="U46" s="210"/>
      <c r="V46" s="210"/>
      <c r="W46" s="210"/>
      <c r="X46" s="210"/>
    </row>
    <row r="47" spans="2:24">
      <c r="B47" s="152"/>
      <c r="D47" s="210"/>
      <c r="E47" s="210"/>
      <c r="F47" s="210"/>
      <c r="G47" s="210"/>
      <c r="H47" s="210"/>
      <c r="I47" s="210"/>
      <c r="J47" s="210"/>
      <c r="K47" s="210"/>
      <c r="L47" s="210"/>
      <c r="M47" s="210"/>
      <c r="N47" s="210"/>
      <c r="O47" s="210"/>
      <c r="P47" s="210"/>
      <c r="Q47" s="210"/>
      <c r="R47" s="210"/>
      <c r="S47" s="210"/>
      <c r="T47" s="210"/>
      <c r="U47" s="210"/>
      <c r="V47" s="210"/>
      <c r="W47" s="210"/>
      <c r="X47" s="210"/>
    </row>
    <row r="48" spans="2:24">
      <c r="C48" s="210"/>
      <c r="D48" s="210"/>
      <c r="E48" s="210"/>
      <c r="F48" s="210"/>
      <c r="G48" s="210"/>
      <c r="H48" s="210"/>
      <c r="I48" s="210"/>
      <c r="J48" s="210"/>
      <c r="K48" s="210"/>
      <c r="L48" s="210"/>
      <c r="M48" s="210"/>
      <c r="N48" s="210"/>
      <c r="O48" s="210"/>
      <c r="P48" s="210"/>
      <c r="Q48" s="210"/>
      <c r="R48" s="210"/>
      <c r="S48" s="210"/>
      <c r="T48" s="210"/>
      <c r="U48" s="210"/>
      <c r="V48" s="210"/>
      <c r="W48" s="210"/>
      <c r="X48" s="210"/>
    </row>
    <row r="49" spans="3:24">
      <c r="C49" s="210"/>
      <c r="D49" s="210"/>
      <c r="E49" s="210"/>
      <c r="F49" s="210"/>
      <c r="G49" s="210"/>
      <c r="H49" s="210"/>
      <c r="I49" s="210"/>
      <c r="J49" s="210"/>
      <c r="K49" s="210"/>
      <c r="L49" s="210"/>
      <c r="M49" s="210"/>
      <c r="N49" s="210"/>
      <c r="O49" s="210"/>
      <c r="P49" s="210"/>
      <c r="Q49" s="210"/>
      <c r="R49" s="210"/>
      <c r="S49" s="210"/>
      <c r="T49" s="210"/>
      <c r="U49" s="210"/>
      <c r="V49" s="210"/>
      <c r="W49" s="210"/>
      <c r="X49" s="210"/>
    </row>
    <row r="50" spans="3:24">
      <c r="C50" s="210"/>
      <c r="D50" s="210"/>
      <c r="E50" s="210"/>
      <c r="F50" s="210"/>
      <c r="G50" s="210"/>
      <c r="H50" s="210"/>
      <c r="I50" s="210"/>
      <c r="J50" s="210"/>
      <c r="K50" s="210"/>
      <c r="L50" s="210"/>
      <c r="M50" s="210"/>
      <c r="N50" s="210"/>
      <c r="O50" s="210"/>
      <c r="P50" s="210"/>
      <c r="Q50" s="210"/>
      <c r="R50" s="210"/>
      <c r="S50" s="210"/>
      <c r="T50" s="210"/>
      <c r="U50" s="210"/>
      <c r="V50" s="210"/>
      <c r="W50" s="210"/>
      <c r="X50" s="210"/>
    </row>
    <row r="51" spans="3:24">
      <c r="C51" s="210"/>
      <c r="D51" s="210"/>
      <c r="E51" s="210"/>
      <c r="F51" s="210"/>
      <c r="G51" s="210"/>
      <c r="H51" s="210"/>
      <c r="I51" s="210"/>
      <c r="J51" s="210"/>
      <c r="K51" s="210"/>
      <c r="L51" s="210"/>
      <c r="M51" s="210"/>
      <c r="N51" s="210"/>
      <c r="O51" s="210"/>
      <c r="P51" s="210"/>
      <c r="Q51" s="210"/>
      <c r="R51" s="210"/>
      <c r="S51" s="210"/>
      <c r="T51" s="210"/>
      <c r="U51" s="210"/>
      <c r="V51" s="210"/>
      <c r="W51" s="210"/>
      <c r="X51" s="210"/>
    </row>
    <row r="52" spans="3:24">
      <c r="C52" s="210"/>
      <c r="D52" s="210"/>
      <c r="E52" s="210"/>
      <c r="F52" s="210"/>
      <c r="G52" s="210"/>
      <c r="H52" s="210"/>
      <c r="I52" s="210"/>
      <c r="J52" s="210"/>
      <c r="K52" s="210"/>
      <c r="L52" s="210"/>
      <c r="M52" s="210"/>
      <c r="N52" s="210"/>
      <c r="O52" s="210"/>
      <c r="P52" s="210"/>
      <c r="Q52" s="210"/>
      <c r="R52" s="210"/>
      <c r="S52" s="210"/>
      <c r="T52" s="210"/>
      <c r="U52" s="210"/>
      <c r="V52" s="210"/>
      <c r="W52" s="210"/>
      <c r="X52" s="210"/>
    </row>
  </sheetData>
  <mergeCells count="46">
    <mergeCell ref="B4:R4"/>
    <mergeCell ref="G6:J6"/>
    <mergeCell ref="G7:H7"/>
    <mergeCell ref="I7:J7"/>
    <mergeCell ref="B23:R23"/>
    <mergeCell ref="D32:Q32"/>
    <mergeCell ref="D36:Q36"/>
    <mergeCell ref="D37:P37"/>
    <mergeCell ref="D40:P40"/>
    <mergeCell ref="C6:D7"/>
    <mergeCell ref="E6:F7"/>
    <mergeCell ref="K6:L7"/>
    <mergeCell ref="M6:N7"/>
    <mergeCell ref="O6:P7"/>
    <mergeCell ref="Q6:R7"/>
    <mergeCell ref="Q37:Q39"/>
    <mergeCell ref="D38:D39"/>
    <mergeCell ref="E38:E39"/>
    <mergeCell ref="F38:F39"/>
    <mergeCell ref="G38:G39"/>
    <mergeCell ref="H38:H39"/>
    <mergeCell ref="L43:L44"/>
    <mergeCell ref="M43:M44"/>
    <mergeCell ref="N43:N44"/>
    <mergeCell ref="O43:O44"/>
    <mergeCell ref="I38:I39"/>
    <mergeCell ref="J38:J39"/>
    <mergeCell ref="K38:K39"/>
    <mergeCell ref="L38:L39"/>
    <mergeCell ref="M38:M39"/>
    <mergeCell ref="P43:P44"/>
    <mergeCell ref="C32:C44"/>
    <mergeCell ref="R32:R44"/>
    <mergeCell ref="S32:S44"/>
    <mergeCell ref="N38:N39"/>
    <mergeCell ref="O38:O39"/>
    <mergeCell ref="P38:P39"/>
    <mergeCell ref="Q40:Q44"/>
    <mergeCell ref="D43:D44"/>
    <mergeCell ref="E43:E44"/>
    <mergeCell ref="F43:F44"/>
    <mergeCell ref="G43:G44"/>
    <mergeCell ref="H43:H44"/>
    <mergeCell ref="I43:I44"/>
    <mergeCell ref="J43:J44"/>
    <mergeCell ref="K43:K44"/>
  </mergeCells>
  <phoneticPr fontId="3"/>
  <pageMargins left="0.39370078740157483" right="0" top="1.1811023622047245" bottom="0.19685039370078741" header="0.51181102362204722" footer="0.51181102362204722"/>
  <pageSetup paperSize="9" scale="89" orientation="landscape" verticalDpi="400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15</vt:i4>
      </vt:variant>
      <vt:variant>
        <vt:lpstr>名前付き一覧</vt:lpstr>
      </vt:variant>
      <vt:variant>
        <vt:i4>14</vt:i4>
      </vt:variant>
    </vt:vector>
  </HeadingPairs>
  <TitlesOfParts>
    <vt:vector size="29" baseType="lpstr">
      <vt:lpstr>目次</vt:lpstr>
      <vt:lpstr>1</vt:lpstr>
      <vt:lpstr>2-3</vt:lpstr>
      <vt:lpstr>4</vt:lpstr>
      <vt:lpstr>5</vt:lpstr>
      <vt:lpstr>6</vt:lpstr>
      <vt:lpstr>7 </vt:lpstr>
      <vt:lpstr>8</vt:lpstr>
      <vt:lpstr>9</vt:lpstr>
      <vt:lpstr>10 </vt:lpstr>
      <vt:lpstr>11</vt:lpstr>
      <vt:lpstr>12</vt:lpstr>
      <vt:lpstr>13</vt:lpstr>
      <vt:lpstr>14 </vt:lpstr>
      <vt:lpstr>15</vt:lpstr>
      <vt:lpstr>'1'!Print_Area</vt:lpstr>
      <vt:lpstr>'10 '!Print_Area</vt:lpstr>
      <vt:lpstr>'11'!Print_Area</vt:lpstr>
      <vt:lpstr>'12'!Print_Area</vt:lpstr>
      <vt:lpstr>'13'!Print_Area</vt:lpstr>
      <vt:lpstr>'14 '!Print_Area</vt:lpstr>
      <vt:lpstr>'15'!Print_Area</vt:lpstr>
      <vt:lpstr>'2-3'!Print_Area</vt:lpstr>
      <vt:lpstr>'4'!Print_Area</vt:lpstr>
      <vt:lpstr>'5'!Print_Area</vt:lpstr>
      <vt:lpstr>'6'!Print_Area</vt:lpstr>
      <vt:lpstr>'7 '!Print_Area</vt:lpstr>
      <vt:lpstr>'8'!Print_Area</vt:lpstr>
      <vt:lpstr>'9'!Print_Area</vt:lpstr>
    </vt:vector>
  </TitlesOfParts>
  <Company>HP Inc.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owner</dc:creator>
  <cp:lastModifiedBy>owner</cp:lastModifiedBy>
  <cp:lastPrinted>2024-03-18T12:05:52Z</cp:lastPrinted>
  <dcterms:created xsi:type="dcterms:W3CDTF">2024-01-31T04:42:41Z</dcterms:created>
  <dcterms:modified xsi:type="dcterms:W3CDTF">2024-04-10T03:40:06Z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CFEDD21-7773-49B2-8022-6FC58DB5260B}" pid="2" name="SavedVersions">
    <vt:vector size="1" baseType="lpwstr">
      <vt:lpwstr>5.0.1.0</vt:lpwstr>
    </vt:vector>
  </property>
  <property fmtid="{DCFEDD21-7773-49B2-8022-6FC58DB5260B}" pid="3" name="LastSavedVersion">
    <vt:lpwstr>5.0.1.0</vt:lpwstr>
  </property>
  <property fmtid="{DCFEDD21-7773-49B2-8022-6FC58DB5260B}" pid="4" name="LastSavedDate">
    <vt:filetime>2024-03-18T05:27:39Z</vt:filetime>
  </property>
</Properties>
</file>