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72.0.100.98\情報政策係\【⑭統計】\09読谷村統計書\R5       読谷村統計書発刊一件\07.ホームページ掲載用\Excel\"/>
    </mc:Choice>
  </mc:AlternateContent>
  <bookViews>
    <workbookView xWindow="0" yWindow="0" windowWidth="23880" windowHeight="6540" tabRatio="630"/>
  </bookViews>
  <sheets>
    <sheet name="目次" sheetId="21" r:id="rId1"/>
    <sheet name="1 " sheetId="1" r:id="rId2"/>
    <sheet name="2" sheetId="2" r:id="rId3"/>
    <sheet name="3-4" sheetId="7" r:id="rId4"/>
    <sheet name="5" sheetId="11" r:id="rId5"/>
    <sheet name="6" sheetId="9" r:id="rId6"/>
    <sheet name="7" sheetId="10" r:id="rId7"/>
    <sheet name="8" sheetId="3" r:id="rId8"/>
    <sheet name="9" sheetId="4" r:id="rId9"/>
    <sheet name="10" sheetId="5" r:id="rId10"/>
    <sheet name="11" sheetId="20" r:id="rId11"/>
    <sheet name="11-②" sheetId="19" r:id="rId12"/>
    <sheet name="12-13" sheetId="17" r:id="rId13"/>
    <sheet name="14-15" sheetId="18" r:id="rId14"/>
  </sheets>
  <externalReferences>
    <externalReference r:id="rId15"/>
  </externalReferences>
  <definedNames>
    <definedName name="_xlnm.Print_Area" localSheetId="1">'1 '!$A$1:$E$53</definedName>
    <definedName name="_xlnm.Print_Area" localSheetId="9">'10'!$A$2:$F$71</definedName>
    <definedName name="_xlnm.Print_Area" localSheetId="10">'11'!$A$1:$I$62</definedName>
    <definedName name="_xlnm.Print_Area" localSheetId="11">'11-②'!$A$1:$K$61</definedName>
    <definedName name="_xlnm.Print_Area" localSheetId="12">'12-13'!$A$1:$K$61</definedName>
    <definedName name="_xlnm.Print_Area" localSheetId="13">'14-15'!$A$1:$N$70</definedName>
    <definedName name="_xlnm.Print_Area" localSheetId="2">'2'!$A$1:$I$51</definedName>
    <definedName name="_xlnm.Print_Area" localSheetId="3">'3-4'!$A$1:$K$58</definedName>
    <definedName name="_xlnm.Print_Area" localSheetId="5">'6'!$A$2:$O$26</definedName>
    <definedName name="_xlnm.Print_Area" localSheetId="6">'7'!$A$1:$U$65</definedName>
    <definedName name="_xlnm.Print_Area" localSheetId="7">'8'!$A$1:$M$11</definedName>
    <definedName name="_xlnm.Print_Area" localSheetId="8">'9'!$A$1:$F$33</definedName>
    <definedName name="_xlnm.Print_Area" localSheetId="0">目次!$A$1:$B$20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29" i="4" l="1"/>
  <c r="E28" i="4"/>
  <c r="E27" i="4"/>
  <c r="E26" i="4"/>
  <c r="E25" i="4"/>
  <c r="E24" i="4"/>
  <c r="M9" i="3"/>
  <c r="L9" i="3"/>
  <c r="K9" i="3"/>
  <c r="H9" i="3"/>
  <c r="G9" i="3"/>
  <c r="F9" i="3"/>
  <c r="E9" i="3"/>
  <c r="D9" i="3"/>
  <c r="C9" i="3"/>
  <c r="H8" i="3"/>
  <c r="H7" i="3"/>
  <c r="U59" i="10"/>
  <c r="T59" i="10"/>
  <c r="S59" i="10"/>
  <c r="R59" i="10"/>
  <c r="Q59" i="10"/>
  <c r="P59" i="10"/>
  <c r="O59" i="10"/>
  <c r="N59" i="10"/>
  <c r="M59" i="10"/>
  <c r="L59" i="10"/>
  <c r="K59" i="10"/>
  <c r="J59" i="10"/>
  <c r="O23" i="9"/>
  <c r="N23" i="9"/>
  <c r="I23" i="9"/>
  <c r="H23" i="9"/>
  <c r="O22" i="9"/>
  <c r="N22" i="9"/>
  <c r="M22" i="9"/>
  <c r="L22" i="9"/>
  <c r="O21" i="9"/>
  <c r="N21" i="9"/>
  <c r="L22" i="7"/>
  <c r="L21" i="7"/>
  <c r="L20" i="7"/>
  <c r="L19" i="7"/>
  <c r="L18" i="7"/>
  <c r="L12" i="7"/>
  <c r="L11" i="7"/>
  <c r="L10" i="7"/>
  <c r="L9" i="7"/>
  <c r="L8" i="7"/>
  <c r="B26" i="2"/>
  <c r="F14" i="2"/>
  <c r="F13" i="2"/>
</calcChain>
</file>

<file path=xl/sharedStrings.xml><?xml version="1.0" encoding="utf-8"?>
<sst xmlns="http://schemas.openxmlformats.org/spreadsheetml/2006/main" count="1205" uniqueCount="372">
  <si>
    <t>経緯度</t>
    <rPh sb="0" eb="3">
      <t>ケイイド</t>
    </rPh>
    <phoneticPr fontId="26"/>
  </si>
  <si>
    <t>平成８年</t>
    <rPh sb="0" eb="2">
      <t>ヘイセイ</t>
    </rPh>
    <rPh sb="3" eb="4">
      <t>ネン</t>
    </rPh>
    <phoneticPr fontId="26"/>
  </si>
  <si>
    <t>極東</t>
    <rPh sb="0" eb="2">
      <t>キョクトウ</t>
    </rPh>
    <phoneticPr fontId="26"/>
  </si>
  <si>
    <t>９月</t>
  </si>
  <si>
    <t>(1)　読谷村の位置</t>
    <rPh sb="4" eb="7">
      <t>ヨミタンソン</t>
    </rPh>
    <rPh sb="8" eb="10">
      <t>イチ</t>
    </rPh>
    <phoneticPr fontId="26"/>
  </si>
  <si>
    <t>◆　位置及び面積</t>
    <rPh sb="2" eb="4">
      <t>イチ</t>
    </rPh>
    <rPh sb="4" eb="5">
      <t>オヨ</t>
    </rPh>
    <rPh sb="6" eb="8">
      <t>メンセキ</t>
    </rPh>
    <phoneticPr fontId="26"/>
  </si>
  <si>
    <t>　県下では、金武町（37.84ｋ㎡）についで18番目、中部地区では、沖縄市（49,72ｋ㎡）についで3番目となっている。</t>
  </si>
  <si>
    <t>東は沖縄市、北は恩納村に隣接しています。村域は東支那海につき出た半島状をなしている。総面積は、35.28ｋ㎡</t>
  </si>
  <si>
    <t>村土面積</t>
    <rPh sb="0" eb="1">
      <t>ソン</t>
    </rPh>
    <rPh sb="1" eb="2">
      <t>ド</t>
    </rPh>
    <rPh sb="2" eb="4">
      <t>メンセキ</t>
    </rPh>
    <phoneticPr fontId="26"/>
  </si>
  <si>
    <t>　読谷村は、沖縄本島中部の西方にあって、那覇から28kmの位置にあり、西は東シナ海に面し、南は嘉手納町、</t>
  </si>
  <si>
    <t>大字名</t>
  </si>
  <si>
    <t>村土面積のうち
米軍基地</t>
    <rPh sb="0" eb="1">
      <t>ムラ</t>
    </rPh>
    <rPh sb="1" eb="2">
      <t>ツチ</t>
    </rPh>
    <rPh sb="2" eb="4">
      <t>メンセキ</t>
    </rPh>
    <rPh sb="8" eb="10">
      <t>ベイグン</t>
    </rPh>
    <rPh sb="10" eb="12">
      <t>キチ</t>
    </rPh>
    <phoneticPr fontId="26"/>
  </si>
  <si>
    <t>である。</t>
  </si>
  <si>
    <t>返還年月日</t>
    <rPh sb="0" eb="2">
      <t>ヘンカン</t>
    </rPh>
    <rPh sb="2" eb="5">
      <t>ネンガッピ</t>
    </rPh>
    <phoneticPr fontId="26"/>
  </si>
  <si>
    <t xml:space="preserve">儀　間                            </t>
  </si>
  <si>
    <t>･････　各期間中の最小水位（流量）で、日平均水位（流量）の最小値ではない。</t>
  </si>
  <si>
    <t>方位</t>
    <rPh sb="0" eb="2">
      <t>ホウイ</t>
    </rPh>
    <phoneticPr fontId="26"/>
  </si>
  <si>
    <t>区分</t>
    <rPh sb="0" eb="2">
      <t>クブン</t>
    </rPh>
    <phoneticPr fontId="26"/>
  </si>
  <si>
    <t>土地利用現況（地籍図）</t>
    <rPh sb="0" eb="4">
      <t>トチリヨウ</t>
    </rPh>
    <rPh sb="4" eb="6">
      <t>ゲンキョウ</t>
    </rPh>
    <rPh sb="7" eb="10">
      <t>チセキズ</t>
    </rPh>
    <phoneticPr fontId="4"/>
  </si>
  <si>
    <t>地名</t>
    <rPh sb="0" eb="2">
      <t>チメイ</t>
    </rPh>
    <phoneticPr fontId="26"/>
  </si>
  <si>
    <t xml:space="preserve">渡具地                          </t>
  </si>
  <si>
    <t>極北</t>
    <rPh sb="0" eb="1">
      <t>キョク</t>
    </rPh>
    <rPh sb="1" eb="2">
      <t>キタ</t>
    </rPh>
    <phoneticPr fontId="26"/>
  </si>
  <si>
    <t>127°47′09″</t>
  </si>
  <si>
    <t xml:space="preserve">長　田                            </t>
  </si>
  <si>
    <t>資料：沖縄の米軍及び自衛隊基地（統計資料集）【沖縄県】</t>
    <rPh sb="0" eb="2">
      <t>シリョウ</t>
    </rPh>
    <rPh sb="3" eb="5">
      <t>オキナワ</t>
    </rPh>
    <rPh sb="6" eb="8">
      <t>ベイグン</t>
    </rPh>
    <rPh sb="8" eb="9">
      <t>オヨ</t>
    </rPh>
    <rPh sb="10" eb="13">
      <t>ジエイタイ</t>
    </rPh>
    <rPh sb="13" eb="15">
      <t>キチ</t>
    </rPh>
    <rPh sb="16" eb="21">
      <t>トウケイシリョウシュウ</t>
    </rPh>
    <rPh sb="23" eb="26">
      <t>オキナワケン</t>
    </rPh>
    <phoneticPr fontId="26"/>
  </si>
  <si>
    <t>読谷村、恩納村、
沖縄市の境界</t>
    <rPh sb="0" eb="3">
      <t>ヨミタンソン</t>
    </rPh>
    <rPh sb="4" eb="7">
      <t>オンナソン</t>
    </rPh>
    <rPh sb="9" eb="12">
      <t>オキナワシ</t>
    </rPh>
    <rPh sb="13" eb="15">
      <t>キョウカイ</t>
    </rPh>
    <phoneticPr fontId="26"/>
  </si>
  <si>
    <t>宇座</t>
  </si>
  <si>
    <t>◆　米軍施設</t>
    <rPh sb="2" eb="4">
      <t>ベイグン</t>
    </rPh>
    <rPh sb="4" eb="6">
      <t>シセツ</t>
    </rPh>
    <phoneticPr fontId="26"/>
  </si>
  <si>
    <t>伊良皆</t>
  </si>
  <si>
    <t>総面積</t>
    <rPh sb="0" eb="3">
      <t>ソウメンセキ</t>
    </rPh>
    <phoneticPr fontId="26"/>
  </si>
  <si>
    <t>トリイ通信施設への統合</t>
    <rPh sb="3" eb="5">
      <t>ツウシン</t>
    </rPh>
    <rPh sb="5" eb="7">
      <t>シセツ</t>
    </rPh>
    <rPh sb="9" eb="11">
      <t>トウゴウ</t>
    </rPh>
    <phoneticPr fontId="26"/>
  </si>
  <si>
    <t>極西</t>
    <rPh sb="0" eb="1">
      <t>キョク</t>
    </rPh>
    <rPh sb="1" eb="2">
      <t>ニシ</t>
    </rPh>
    <phoneticPr fontId="26"/>
  </si>
  <si>
    <t>嘉手納住宅地区</t>
    <rPh sb="0" eb="3">
      <t>カデナ</t>
    </rPh>
    <rPh sb="3" eb="5">
      <t>ジュウタク</t>
    </rPh>
    <rPh sb="5" eb="7">
      <t>チク</t>
    </rPh>
    <phoneticPr fontId="26"/>
  </si>
  <si>
    <t>差</t>
    <rPh sb="0" eb="1">
      <t>サ</t>
    </rPh>
    <phoneticPr fontId="4"/>
  </si>
  <si>
    <t>127°42′40″</t>
  </si>
  <si>
    <t>残　波　岬</t>
    <rPh sb="0" eb="3">
      <t>ザンパ</t>
    </rPh>
    <rPh sb="4" eb="5">
      <t>ミサキ</t>
    </rPh>
    <phoneticPr fontId="26"/>
  </si>
  <si>
    <t>　26°26′31″</t>
  </si>
  <si>
    <t xml:space="preserve">比謝矼                          </t>
  </si>
  <si>
    <t>①　米軍占領時1946年11月頃</t>
  </si>
  <si>
    <t>極南</t>
    <rPh sb="0" eb="1">
      <t>キョク</t>
    </rPh>
    <rPh sb="1" eb="2">
      <t>ミナミ</t>
    </rPh>
    <phoneticPr fontId="26"/>
  </si>
  <si>
    <t>　26°21′40″</t>
  </si>
  <si>
    <t>令和２年度</t>
    <rPh sb="0" eb="2">
      <t>レイワ</t>
    </rPh>
    <rPh sb="3" eb="5">
      <t>ネンド</t>
    </rPh>
    <phoneticPr fontId="26"/>
  </si>
  <si>
    <t>渡具知港地先</t>
    <rPh sb="0" eb="3">
      <t>トグチ</t>
    </rPh>
    <rPh sb="3" eb="4">
      <t>ミナト</t>
    </rPh>
    <rPh sb="4" eb="5">
      <t>チ</t>
    </rPh>
    <rPh sb="5" eb="6">
      <t>サキ</t>
    </rPh>
    <phoneticPr fontId="26"/>
  </si>
  <si>
    <t>２月</t>
  </si>
  <si>
    <t>平成11年</t>
    <rPh sb="0" eb="2">
      <t>ヘイセイ</t>
    </rPh>
    <rPh sb="4" eb="5">
      <t>ネン</t>
    </rPh>
    <phoneticPr fontId="26"/>
  </si>
  <si>
    <t>(2)　字別面積</t>
    <rPh sb="4" eb="5">
      <t>アザ</t>
    </rPh>
    <rPh sb="5" eb="6">
      <t>ベツ</t>
    </rPh>
    <rPh sb="6" eb="8">
      <t>メンセキ</t>
    </rPh>
    <phoneticPr fontId="4"/>
  </si>
  <si>
    <t>面積（ha）</t>
  </si>
  <si>
    <t>１．集計には、有地番及び無地番の土地を含む。</t>
    <rPh sb="2" eb="4">
      <t>シュウケイ</t>
    </rPh>
    <rPh sb="7" eb="9">
      <t>ユウチ</t>
    </rPh>
    <rPh sb="9" eb="10">
      <t>バン</t>
    </rPh>
    <rPh sb="10" eb="11">
      <t>オヨ</t>
    </rPh>
    <rPh sb="12" eb="13">
      <t>ム</t>
    </rPh>
    <rPh sb="13" eb="15">
      <t>チバン</t>
    </rPh>
    <rPh sb="16" eb="18">
      <t>トチ</t>
    </rPh>
    <rPh sb="19" eb="20">
      <t>フク</t>
    </rPh>
    <phoneticPr fontId="26"/>
  </si>
  <si>
    <t xml:space="preserve">喜　名                            </t>
  </si>
  <si>
    <t>大湾</t>
  </si>
  <si>
    <t>２．この集計は、土地利用基本計画における土地利用現状の地目別面積測定を</t>
    <rPh sb="4" eb="6">
      <t>シュウケイ</t>
    </rPh>
    <rPh sb="8" eb="10">
      <t>トチ</t>
    </rPh>
    <rPh sb="10" eb="12">
      <t>リヨウ</t>
    </rPh>
    <rPh sb="12" eb="14">
      <t>キホン</t>
    </rPh>
    <rPh sb="14" eb="16">
      <t>ケイカク</t>
    </rPh>
    <rPh sb="20" eb="22">
      <t>トチ</t>
    </rPh>
    <rPh sb="22" eb="24">
      <t>リヨウ</t>
    </rPh>
    <rPh sb="24" eb="26">
      <t>ゲンジョウ</t>
    </rPh>
    <rPh sb="27" eb="29">
      <t>チモク</t>
    </rPh>
    <rPh sb="29" eb="30">
      <t>ベツ</t>
    </rPh>
    <rPh sb="30" eb="32">
      <t>メンセキ</t>
    </rPh>
    <rPh sb="32" eb="34">
      <t>ソクテイ</t>
    </rPh>
    <phoneticPr fontId="26"/>
  </si>
  <si>
    <t>件数</t>
    <rPh sb="0" eb="2">
      <t>ケンスウ</t>
    </rPh>
    <phoneticPr fontId="26"/>
  </si>
  <si>
    <t>施設
面積</t>
    <rPh sb="0" eb="2">
      <t>シセツ</t>
    </rPh>
    <rPh sb="3" eb="5">
      <t>メンセキ</t>
    </rPh>
    <phoneticPr fontId="26"/>
  </si>
  <si>
    <t xml:space="preserve">伊良皆                          </t>
  </si>
  <si>
    <t>　　るため、その計測方法の違いによる誤差と考えられる。</t>
    <rPh sb="8" eb="10">
      <t>ケイソク</t>
    </rPh>
    <rPh sb="10" eb="12">
      <t>ホウホウ</t>
    </rPh>
    <rPh sb="13" eb="14">
      <t>チガ</t>
    </rPh>
    <rPh sb="18" eb="20">
      <t>ゴサ</t>
    </rPh>
    <rPh sb="21" eb="22">
      <t>カンガ</t>
    </rPh>
    <phoneticPr fontId="26"/>
  </si>
  <si>
    <t>６月</t>
  </si>
  <si>
    <t xml:space="preserve">親　志                            </t>
  </si>
  <si>
    <t>2月</t>
  </si>
  <si>
    <t>単位：千㎡、人、百万円</t>
    <rPh sb="0" eb="2">
      <t>タンイ</t>
    </rPh>
    <rPh sb="3" eb="4">
      <t>セン</t>
    </rPh>
    <rPh sb="6" eb="7">
      <t>ヒト</t>
    </rPh>
    <rPh sb="8" eb="9">
      <t>ヒャク</t>
    </rPh>
    <rPh sb="9" eb="11">
      <t>マンエン</t>
    </rPh>
    <phoneticPr fontId="26"/>
  </si>
  <si>
    <t>３．読谷村の村域面積は、国土交通省国土地理院が実施している全国都道府県</t>
    <rPh sb="2" eb="5">
      <t>ヨミタンソン</t>
    </rPh>
    <rPh sb="6" eb="8">
      <t>ソンイキ</t>
    </rPh>
    <rPh sb="8" eb="10">
      <t>メンセキ</t>
    </rPh>
    <rPh sb="12" eb="14">
      <t>コクド</t>
    </rPh>
    <rPh sb="14" eb="17">
      <t>コウツウショウ</t>
    </rPh>
    <rPh sb="17" eb="19">
      <t>コクド</t>
    </rPh>
    <rPh sb="19" eb="22">
      <t>チリイン</t>
    </rPh>
    <rPh sb="23" eb="25">
      <t>ジッシ</t>
    </rPh>
    <rPh sb="29" eb="31">
      <t>ゼンコク</t>
    </rPh>
    <rPh sb="31" eb="35">
      <t>トドウフケン</t>
    </rPh>
    <phoneticPr fontId="26"/>
  </si>
  <si>
    <t>　　行う目的で作成したものである。</t>
    <rPh sb="2" eb="3">
      <t>オコナ</t>
    </rPh>
    <rPh sb="4" eb="6">
      <t>モクテキ</t>
    </rPh>
    <rPh sb="7" eb="9">
      <t>サクセイ</t>
    </rPh>
    <phoneticPr fontId="26"/>
  </si>
  <si>
    <t xml:space="preserve">座喜味                          </t>
  </si>
  <si>
    <t>村面積
に対す
る比率
（％）</t>
    <rPh sb="0" eb="1">
      <t>ソン</t>
    </rPh>
    <rPh sb="1" eb="3">
      <t>メンセキ</t>
    </rPh>
    <rPh sb="5" eb="6">
      <t>タイ</t>
    </rPh>
    <rPh sb="9" eb="11">
      <t>ヒリツ</t>
    </rPh>
    <phoneticPr fontId="26"/>
  </si>
  <si>
    <t>総数</t>
    <rPh sb="0" eb="2">
      <t>ソウスウ</t>
    </rPh>
    <phoneticPr fontId="26"/>
  </si>
  <si>
    <t>　　市町村別面積調べにおいては1/25,000国土基本図（地形図）を使用してい</t>
    <rPh sb="2" eb="5">
      <t>シチョウソン</t>
    </rPh>
    <rPh sb="5" eb="6">
      <t>ベツ</t>
    </rPh>
    <rPh sb="6" eb="8">
      <t>メンセキ</t>
    </rPh>
    <rPh sb="8" eb="9">
      <t>シラ</t>
    </rPh>
    <rPh sb="23" eb="25">
      <t>コクド</t>
    </rPh>
    <rPh sb="25" eb="27">
      <t>キホ</t>
    </rPh>
    <rPh sb="27" eb="28">
      <t>ズ</t>
    </rPh>
    <rPh sb="29" eb="32">
      <t>チケイズ</t>
    </rPh>
    <rPh sb="34" eb="36">
      <t>シヨウ</t>
    </rPh>
    <phoneticPr fontId="26"/>
  </si>
  <si>
    <t>（FAC6021)</t>
  </si>
  <si>
    <t xml:space="preserve">波　平                            </t>
  </si>
  <si>
    <t>５条</t>
    <phoneticPr fontId="26"/>
  </si>
  <si>
    <t xml:space="preserve">上　地                            </t>
  </si>
  <si>
    <t>所有形態別面積</t>
    <rPh sb="0" eb="2">
      <t>ショユウ</t>
    </rPh>
    <rPh sb="2" eb="4">
      <t>ケイタイ</t>
    </rPh>
    <rPh sb="4" eb="5">
      <t>ベツ</t>
    </rPh>
    <rPh sb="5" eb="7">
      <t>メンセキ</t>
    </rPh>
    <phoneticPr fontId="26"/>
  </si>
  <si>
    <t xml:space="preserve">都　屋                            </t>
  </si>
  <si>
    <t xml:space="preserve">高志保                          </t>
  </si>
  <si>
    <t>住　宅　用　地</t>
    <rPh sb="0" eb="1">
      <t>ジュウ</t>
    </rPh>
    <rPh sb="2" eb="3">
      <t>タク</t>
    </rPh>
    <rPh sb="4" eb="5">
      <t>ヨウ</t>
    </rPh>
    <rPh sb="6" eb="7">
      <t>チ</t>
    </rPh>
    <phoneticPr fontId="26"/>
  </si>
  <si>
    <t xml:space="preserve">渡慶次                          </t>
  </si>
  <si>
    <t>６．渇 水 位</t>
    <rPh sb="2" eb="3">
      <t>カツ</t>
    </rPh>
    <rPh sb="3" eb="5">
      <t>ホウスイ</t>
    </rPh>
    <rPh sb="6" eb="7">
      <t>イ</t>
    </rPh>
    <phoneticPr fontId="26"/>
  </si>
  <si>
    <t>ボロー・ポイント射撃場</t>
    <rPh sb="8" eb="11">
      <t>シャゲキジョウ</t>
    </rPh>
    <phoneticPr fontId="26"/>
  </si>
  <si>
    <t>国土地理院</t>
    <rPh sb="0" eb="5">
      <t>コクドチリイン</t>
    </rPh>
    <phoneticPr fontId="4"/>
  </si>
  <si>
    <t>管　理
軍  別</t>
    <rPh sb="0" eb="1">
      <t>カン</t>
    </rPh>
    <rPh sb="2" eb="3">
      <t>リ</t>
    </rPh>
    <rPh sb="4" eb="5">
      <t>グン</t>
    </rPh>
    <rPh sb="7" eb="8">
      <t>ベツ</t>
    </rPh>
    <phoneticPr fontId="26"/>
  </si>
  <si>
    <t>ha</t>
  </si>
  <si>
    <t>資料：沖縄気象台</t>
    <rPh sb="0" eb="2">
      <t>シリョウ</t>
    </rPh>
    <rPh sb="3" eb="5">
      <t>オキナワ</t>
    </rPh>
    <rPh sb="5" eb="8">
      <t>キショウダイ</t>
    </rPh>
    <phoneticPr fontId="26"/>
  </si>
  <si>
    <t xml:space="preserve">宇　座                            </t>
  </si>
  <si>
    <t xml:space="preserve">長　浜                            </t>
  </si>
  <si>
    <t xml:space="preserve">瀬名波                          </t>
  </si>
  <si>
    <t>資料：企画政策課</t>
    <rPh sb="0" eb="2">
      <t>シリョウ</t>
    </rPh>
    <rPh sb="3" eb="5">
      <t>キカク</t>
    </rPh>
    <rPh sb="5" eb="8">
      <t>セイサクカ</t>
    </rPh>
    <phoneticPr fontId="4"/>
  </si>
  <si>
    <t xml:space="preserve">楚　辺                            </t>
  </si>
  <si>
    <t xml:space="preserve">比　謝                            </t>
  </si>
  <si>
    <t>軍用地の変遷推移</t>
    <rPh sb="0" eb="1">
      <t>グン</t>
    </rPh>
    <rPh sb="6" eb="8">
      <t>スイイ</t>
    </rPh>
    <phoneticPr fontId="4"/>
  </si>
  <si>
    <t xml:space="preserve">大　湾                            </t>
  </si>
  <si>
    <t xml:space="preserve">古　堅                            </t>
  </si>
  <si>
    <t>210.5)</t>
  </si>
  <si>
    <t xml:space="preserve">大　木                            </t>
  </si>
  <si>
    <t>･････　各期間中の平均水位（流量）で、日平均水位（流量）の平均値ではない。</t>
  </si>
  <si>
    <t xml:space="preserve">牧　原                            </t>
  </si>
  <si>
    <t>合　計</t>
    <rPh sb="0" eb="1">
      <t>ゴウ</t>
    </rPh>
    <rPh sb="2" eb="3">
      <t>ケイ</t>
    </rPh>
    <phoneticPr fontId="4"/>
  </si>
  <si>
    <t>用途別</t>
    <rPh sb="0" eb="3">
      <t>ヨウトベツ</t>
    </rPh>
    <phoneticPr fontId="26"/>
  </si>
  <si>
    <t>５月</t>
  </si>
  <si>
    <t>地主数</t>
    <rPh sb="0" eb="2">
      <t>ジヌシ</t>
    </rPh>
    <rPh sb="2" eb="3">
      <t>スウ</t>
    </rPh>
    <phoneticPr fontId="26"/>
  </si>
  <si>
    <t>年間
賃借料</t>
    <rPh sb="0" eb="2">
      <t>ネンカン</t>
    </rPh>
    <rPh sb="3" eb="6">
      <t>チンシャクリョウ</t>
    </rPh>
    <phoneticPr fontId="26"/>
  </si>
  <si>
    <t>駐留軍
従業員</t>
    <rPh sb="0" eb="3">
      <t>チュウリュウグン</t>
    </rPh>
    <rPh sb="4" eb="7">
      <t>ジュウギョウイン</t>
    </rPh>
    <phoneticPr fontId="26"/>
  </si>
  <si>
    <t>施設</t>
    <rPh sb="0" eb="2">
      <t>シセツ</t>
    </rPh>
    <phoneticPr fontId="26"/>
  </si>
  <si>
    <t>国有地</t>
    <rPh sb="0" eb="3">
      <t>コクユウチ</t>
    </rPh>
    <phoneticPr fontId="26"/>
  </si>
  <si>
    <t>県有地</t>
    <rPh sb="0" eb="3">
      <t>ケンユウチ</t>
    </rPh>
    <phoneticPr fontId="26"/>
  </si>
  <si>
    <t>村有地</t>
    <rPh sb="0" eb="2">
      <t>ソンユウ</t>
    </rPh>
    <rPh sb="2" eb="3">
      <t>チ</t>
    </rPh>
    <phoneticPr fontId="26"/>
  </si>
  <si>
    <t>民有地</t>
    <rPh sb="0" eb="3">
      <t>ミンユウチ</t>
    </rPh>
    <phoneticPr fontId="26"/>
  </si>
  <si>
    <t>読谷陸軍補助施設</t>
    <rPh sb="0" eb="2">
      <t>ヨミタン</t>
    </rPh>
    <rPh sb="2" eb="4">
      <t>リクグン</t>
    </rPh>
    <rPh sb="4" eb="6">
      <t>ホジョ</t>
    </rPh>
    <rPh sb="6" eb="8">
      <t>シセツ</t>
    </rPh>
    <phoneticPr fontId="26"/>
  </si>
  <si>
    <t>嘉手納弾薬庫地区</t>
    <rPh sb="0" eb="3">
      <t>カデナ</t>
    </rPh>
    <rPh sb="3" eb="6">
      <t>ダンヤクコ</t>
    </rPh>
    <rPh sb="6" eb="8">
      <t>チク</t>
    </rPh>
    <phoneticPr fontId="26"/>
  </si>
  <si>
    <t>トリイ通信施設</t>
    <rPh sb="3" eb="5">
      <t>ツウシン</t>
    </rPh>
    <rPh sb="5" eb="7">
      <t>シセツ</t>
    </rPh>
    <phoneticPr fontId="26"/>
  </si>
  <si>
    <t>合　　計</t>
    <rPh sb="0" eb="1">
      <t>ゴウ</t>
    </rPh>
    <rPh sb="3" eb="4">
      <t>ケイ</t>
    </rPh>
    <phoneticPr fontId="26"/>
  </si>
  <si>
    <t>（１０）　施設別軍用地の返還推移</t>
    <rPh sb="5" eb="7">
      <t>シセツ</t>
    </rPh>
    <rPh sb="7" eb="8">
      <t>ベツ</t>
    </rPh>
    <rPh sb="8" eb="9">
      <t>グン</t>
    </rPh>
    <rPh sb="9" eb="11">
      <t>ヨウチ</t>
    </rPh>
    <rPh sb="12" eb="14">
      <t>ヘンカン</t>
    </rPh>
    <rPh sb="14" eb="16">
      <t>スイイ</t>
    </rPh>
    <phoneticPr fontId="26"/>
  </si>
  <si>
    <t>空軍
海兵隊</t>
    <rPh sb="0" eb="2">
      <t>クウグン</t>
    </rPh>
    <rPh sb="3" eb="6">
      <t>カイヘイタイ</t>
    </rPh>
    <phoneticPr fontId="4"/>
  </si>
  <si>
    <t>楚辺通信所</t>
    <rPh sb="0" eb="2">
      <t>ソベ</t>
    </rPh>
    <rPh sb="2" eb="5">
      <t>ツウシンジョ</t>
    </rPh>
    <phoneticPr fontId="26"/>
  </si>
  <si>
    <t>倉庫</t>
    <rPh sb="0" eb="2">
      <t>ソウコ</t>
    </rPh>
    <phoneticPr fontId="4"/>
  </si>
  <si>
    <t>269)</t>
  </si>
  <si>
    <t>１１月</t>
  </si>
  <si>
    <t>風速（ｍ／ｓ）【那覇】</t>
    <rPh sb="0" eb="2">
      <t>フウソク</t>
    </rPh>
    <rPh sb="8" eb="10">
      <t>ナハ</t>
    </rPh>
    <phoneticPr fontId="27"/>
  </si>
  <si>
    <t>-</t>
  </si>
  <si>
    <t>陸軍</t>
    <rPh sb="0" eb="2">
      <t>リクグン</t>
    </rPh>
    <phoneticPr fontId="4"/>
  </si>
  <si>
    <t>通信</t>
    <rPh sb="0" eb="2">
      <t>ツウシン</t>
    </rPh>
    <phoneticPr fontId="4"/>
  </si>
  <si>
    <t>－</t>
  </si>
  <si>
    <t xml:space="preserve"> </t>
  </si>
  <si>
    <t>所有権に基づくもの</t>
    <rPh sb="0" eb="3">
      <t>ショユウケン</t>
    </rPh>
    <rPh sb="4" eb="5">
      <t>モト</t>
    </rPh>
    <phoneticPr fontId="26"/>
  </si>
  <si>
    <t>　</t>
  </si>
  <si>
    <t>約73%</t>
  </si>
  <si>
    <t>単位：ｈａ</t>
    <rPh sb="0" eb="2">
      <t>タンイ</t>
    </rPh>
    <phoneticPr fontId="26"/>
  </si>
  <si>
    <t>区分</t>
  </si>
  <si>
    <t>米軍基地の
占有比率 (%)</t>
    <rPh sb="0" eb="2">
      <t>ベイグン</t>
    </rPh>
    <rPh sb="2" eb="4">
      <t>キチ</t>
    </rPh>
    <rPh sb="6" eb="8">
      <t>センユウ</t>
    </rPh>
    <rPh sb="8" eb="9">
      <t>ヒ</t>
    </rPh>
    <rPh sb="9" eb="10">
      <t>リツ</t>
    </rPh>
    <phoneticPr fontId="26"/>
  </si>
  <si>
    <t>牧原</t>
  </si>
  <si>
    <t>年度</t>
    <rPh sb="0" eb="2">
      <t>ネンド</t>
    </rPh>
    <phoneticPr fontId="26"/>
  </si>
  <si>
    <t>平成4年度</t>
    <rPh sb="0" eb="2">
      <t>ヘイセイ</t>
    </rPh>
    <rPh sb="3" eb="5">
      <t>ネンド</t>
    </rPh>
    <phoneticPr fontId="26"/>
  </si>
  <si>
    <t>３．豊 水 位</t>
    <rPh sb="2" eb="5">
      <t>ホウスイ</t>
    </rPh>
    <rPh sb="6" eb="7">
      <t>イ</t>
    </rPh>
    <phoneticPr fontId="26"/>
  </si>
  <si>
    <t>統合</t>
    <rPh sb="0" eb="2">
      <t>トウゴウ</t>
    </rPh>
    <phoneticPr fontId="26"/>
  </si>
  <si>
    <t>平成5年度</t>
    <rPh sb="0" eb="2">
      <t>ヘイセイ</t>
    </rPh>
    <rPh sb="3" eb="5">
      <t>ネンド</t>
    </rPh>
    <phoneticPr fontId="26"/>
  </si>
  <si>
    <t>平成9年度</t>
    <rPh sb="0" eb="2">
      <t>ヘイセイ</t>
    </rPh>
    <rPh sb="3" eb="5">
      <t>ネンド</t>
    </rPh>
    <phoneticPr fontId="26"/>
  </si>
  <si>
    <t>平成10年度</t>
    <rPh sb="0" eb="2">
      <t>ヘイセイ</t>
    </rPh>
    <rPh sb="4" eb="6">
      <t>ネンド</t>
    </rPh>
    <phoneticPr fontId="26"/>
  </si>
  <si>
    <t>平成11年度</t>
    <rPh sb="0" eb="2">
      <t>ヘイセイ</t>
    </rPh>
    <rPh sb="4" eb="6">
      <t>ネンド</t>
    </rPh>
    <phoneticPr fontId="26"/>
  </si>
  <si>
    <t>８月</t>
  </si>
  <si>
    <t>平成12年度</t>
    <rPh sb="0" eb="2">
      <t>ヘイセイ</t>
    </rPh>
    <rPh sb="4" eb="5">
      <t>ネン</t>
    </rPh>
    <rPh sb="5" eb="6">
      <t>ド</t>
    </rPh>
    <phoneticPr fontId="26"/>
  </si>
  <si>
    <t>所有権移転賃貸等</t>
    <rPh sb="0" eb="3">
      <t>ショユウケン</t>
    </rPh>
    <rPh sb="3" eb="5">
      <t>イテン</t>
    </rPh>
    <rPh sb="5" eb="7">
      <t>チンタイ</t>
    </rPh>
    <rPh sb="7" eb="8">
      <t>トウ</t>
    </rPh>
    <phoneticPr fontId="26"/>
  </si>
  <si>
    <t>令和元年度</t>
    <rPh sb="0" eb="2">
      <t>レイワ</t>
    </rPh>
    <rPh sb="2" eb="5">
      <t>ガンネンド</t>
    </rPh>
    <phoneticPr fontId="26"/>
  </si>
  <si>
    <t>（3月末現在）</t>
    <rPh sb="2" eb="4">
      <t>ガツマツ</t>
    </rPh>
    <rPh sb="4" eb="6">
      <t>ゲンザイ</t>
    </rPh>
    <phoneticPr fontId="26"/>
  </si>
  <si>
    <t>読谷補助飛行場</t>
    <rPh sb="0" eb="2">
      <t>ヨミタン</t>
    </rPh>
    <rPh sb="2" eb="4">
      <t>ホジョ</t>
    </rPh>
    <rPh sb="4" eb="7">
      <t>ヒコウジョウ</t>
    </rPh>
    <phoneticPr fontId="26"/>
  </si>
  <si>
    <t>Ｐ９</t>
  </si>
  <si>
    <t>16)</t>
  </si>
  <si>
    <t>令和５年3月31日現在</t>
    <rPh sb="0" eb="2">
      <t>レイワ</t>
    </rPh>
    <rPh sb="3" eb="4">
      <t>ネン</t>
    </rPh>
    <rPh sb="4" eb="5">
      <t>ヘイネン</t>
    </rPh>
    <rPh sb="5" eb="6">
      <t>ガツ</t>
    </rPh>
    <rPh sb="8" eb="9">
      <t>ニチ</t>
    </rPh>
    <rPh sb="9" eb="11">
      <t>ゲンザイ</t>
    </rPh>
    <phoneticPr fontId="26"/>
  </si>
  <si>
    <t>名  称</t>
    <rPh sb="0" eb="4">
      <t>メイショウ</t>
    </rPh>
    <phoneticPr fontId="26"/>
  </si>
  <si>
    <t>返還面積</t>
    <rPh sb="0" eb="2">
      <t>ヘンカン</t>
    </rPh>
    <rPh sb="2" eb="4">
      <t>メンセキ</t>
    </rPh>
    <phoneticPr fontId="26"/>
  </si>
  <si>
    <t>現在の面積</t>
    <rPh sb="0" eb="2">
      <t>ゲンザイ</t>
    </rPh>
    <rPh sb="3" eb="5">
      <t>メンセキ</t>
    </rPh>
    <phoneticPr fontId="26"/>
  </si>
  <si>
    <t>返還形態</t>
    <rPh sb="0" eb="2">
      <t>ヘンカン</t>
    </rPh>
    <rPh sb="2" eb="4">
      <t>ケイタイ</t>
    </rPh>
    <phoneticPr fontId="26"/>
  </si>
  <si>
    <t>備  考</t>
    <rPh sb="0" eb="4">
      <t>ビコウ</t>
    </rPh>
    <phoneticPr fontId="26"/>
  </si>
  <si>
    <t>1月</t>
    <rPh sb="1" eb="2">
      <t>ガツ</t>
    </rPh>
    <phoneticPr fontId="26"/>
  </si>
  <si>
    <t>公共用地</t>
    <rPh sb="0" eb="2">
      <t>コウキョウ</t>
    </rPh>
    <rPh sb="2" eb="4">
      <t>ヨウチ</t>
    </rPh>
    <phoneticPr fontId="26"/>
  </si>
  <si>
    <t>一部返還</t>
    <rPh sb="0" eb="2">
      <t>イチブ</t>
    </rPh>
    <rPh sb="2" eb="4">
      <t>ヘンカン</t>
    </rPh>
    <phoneticPr fontId="26"/>
  </si>
  <si>
    <t>長浜</t>
  </si>
  <si>
    <t>(S52.10.6付け名称変更</t>
    <rPh sb="9" eb="10">
      <t>ヅ</t>
    </rPh>
    <rPh sb="11" eb="13">
      <t>メイショウ</t>
    </rPh>
    <rPh sb="13" eb="15">
      <t>ヘンコウ</t>
    </rPh>
    <phoneticPr fontId="26"/>
  </si>
  <si>
    <t>瀬名波通信施設）</t>
    <rPh sb="0" eb="3">
      <t>セナハ</t>
    </rPh>
    <rPh sb="3" eb="5">
      <t>ツウシン</t>
    </rPh>
    <rPh sb="5" eb="7">
      <t>シセツ</t>
    </rPh>
    <phoneticPr fontId="26"/>
  </si>
  <si>
    <t>降水日数</t>
    <rPh sb="0" eb="2">
      <t>コウスイ</t>
    </rPh>
    <rPh sb="2" eb="4">
      <t>ニッスウ</t>
    </rPh>
    <phoneticPr fontId="27"/>
  </si>
  <si>
    <t>合　計</t>
    <rPh sb="0" eb="1">
      <t>ゴウ</t>
    </rPh>
    <rPh sb="2" eb="3">
      <t>ケイ</t>
    </rPh>
    <phoneticPr fontId="26"/>
  </si>
  <si>
    <t>平成30年度</t>
    <rPh sb="0" eb="2">
      <t>ヘイセイ</t>
    </rPh>
    <rPh sb="4" eb="5">
      <t>ネン</t>
    </rPh>
    <rPh sb="5" eb="6">
      <t>ド</t>
    </rPh>
    <phoneticPr fontId="26"/>
  </si>
  <si>
    <t>全部返還</t>
    <rPh sb="0" eb="2">
      <t>ゼンブ</t>
    </rPh>
    <rPh sb="2" eb="4">
      <t>ヘンカン</t>
    </rPh>
    <phoneticPr fontId="26"/>
  </si>
  <si>
    <t>（FAC6025)</t>
  </si>
  <si>
    <t>楚辺方向探知西サイト</t>
    <rPh sb="0" eb="2">
      <t>ソベ</t>
    </rPh>
    <rPh sb="2" eb="4">
      <t>ホウコウ</t>
    </rPh>
    <rPh sb="4" eb="6">
      <t>タンチ</t>
    </rPh>
    <rPh sb="6" eb="7">
      <t>ニシ</t>
    </rPh>
    <phoneticPr fontId="26"/>
  </si>
  <si>
    <t>地　　目　　別　　面　　積</t>
    <rPh sb="0" eb="1">
      <t>チ</t>
    </rPh>
    <rPh sb="3" eb="4">
      <t>メ</t>
    </rPh>
    <rPh sb="6" eb="7">
      <t>ベツ</t>
    </rPh>
    <rPh sb="9" eb="10">
      <t>メン</t>
    </rPh>
    <rPh sb="12" eb="13">
      <t>セキ</t>
    </rPh>
    <phoneticPr fontId="26"/>
  </si>
  <si>
    <t>波平陸軍補助施設</t>
    <rPh sb="0" eb="2">
      <t>ナミヒラ</t>
    </rPh>
    <rPh sb="2" eb="4">
      <t>リクグン</t>
    </rPh>
    <rPh sb="4" eb="6">
      <t>ホジョ</t>
    </rPh>
    <rPh sb="6" eb="8">
      <t>シセツ</t>
    </rPh>
    <phoneticPr fontId="26"/>
  </si>
  <si>
    <t>（FAC6035)</t>
  </si>
  <si>
    <t>大木サイト</t>
    <rPh sb="0" eb="2">
      <t>オオキ</t>
    </rPh>
    <phoneticPr fontId="26"/>
  </si>
  <si>
    <t>･････　各期間中の最大水位（流量）で、日平均水位（流量）の最大値ではない。</t>
  </si>
  <si>
    <t>（FAC6026)</t>
  </si>
  <si>
    <t>4月</t>
  </si>
  <si>
    <t>（FAC6027)</t>
  </si>
  <si>
    <t>令和元年</t>
    <rPh sb="0" eb="2">
      <t>レイワ</t>
    </rPh>
    <rPh sb="2" eb="4">
      <t>ガンネン</t>
    </rPh>
    <phoneticPr fontId="26"/>
  </si>
  <si>
    <t>（FAC6036)</t>
  </si>
  <si>
    <t>（FAC6022)</t>
  </si>
  <si>
    <t>陸軍貯油施設</t>
    <rPh sb="0" eb="2">
      <t>リクグン</t>
    </rPh>
    <rPh sb="2" eb="3">
      <t>チョ</t>
    </rPh>
    <rPh sb="3" eb="4">
      <t>ユ</t>
    </rPh>
    <rPh sb="4" eb="6">
      <t>シセツ</t>
    </rPh>
    <phoneticPr fontId="26"/>
  </si>
  <si>
    <t>R30-R2は農業委員会概要より</t>
    <rPh sb="7" eb="9">
      <t>ノウギョウ</t>
    </rPh>
    <rPh sb="9" eb="12">
      <t>イインカイ</t>
    </rPh>
    <rPh sb="12" eb="14">
      <t>ガイヨウ</t>
    </rPh>
    <phoneticPr fontId="26"/>
  </si>
  <si>
    <t>（FAC6076)</t>
  </si>
  <si>
    <t>※　国の公表面積との相違については、読谷村分の実測による。</t>
    <rPh sb="2" eb="3">
      <t>クニ</t>
    </rPh>
    <rPh sb="4" eb="6">
      <t>コウヒョウ</t>
    </rPh>
    <rPh sb="6" eb="8">
      <t>メンセキ</t>
    </rPh>
    <rPh sb="10" eb="12">
      <t>ソウイ</t>
    </rPh>
    <rPh sb="18" eb="21">
      <t>ヨミタンソン</t>
    </rPh>
    <rPh sb="21" eb="22">
      <t>ブン</t>
    </rPh>
    <rPh sb="23" eb="25">
      <t>ジッソク</t>
    </rPh>
    <phoneticPr fontId="26"/>
  </si>
  <si>
    <t>（流量）</t>
  </si>
  <si>
    <t>７．最小水位</t>
    <rPh sb="2" eb="4">
      <t>サイショウ</t>
    </rPh>
    <rPh sb="4" eb="6">
      <t>スイイ</t>
    </rPh>
    <phoneticPr fontId="26"/>
  </si>
  <si>
    <t>･････　年内を通じ355日を下らない程度の水位（流量）。</t>
  </si>
  <si>
    <t>資料：農業委員会</t>
    <rPh sb="0" eb="2">
      <t>シリョウ</t>
    </rPh>
    <rPh sb="3" eb="5">
      <t>ノウギョウ</t>
    </rPh>
    <rPh sb="5" eb="8">
      <t>イインカイ</t>
    </rPh>
    <phoneticPr fontId="26"/>
  </si>
  <si>
    <t>･････　年内を通じ275日を下らない程度の水位（流量）。</t>
  </si>
  <si>
    <t>最高</t>
    <rPh sb="0" eb="2">
      <t>サイコウ</t>
    </rPh>
    <phoneticPr fontId="27"/>
  </si>
  <si>
    <t>５．低 水 位</t>
    <rPh sb="2" eb="3">
      <t>テイスイ</t>
    </rPh>
    <rPh sb="3" eb="5">
      <t>ホウスイ</t>
    </rPh>
    <rPh sb="6" eb="7">
      <t>イ</t>
    </rPh>
    <phoneticPr fontId="26"/>
  </si>
  <si>
    <t>･････　年内を通じ185日を下らない程度の水位（流量）。</t>
  </si>
  <si>
    <t>４．平 水 位</t>
    <rPh sb="2" eb="3">
      <t>ヘイスイ</t>
    </rPh>
    <rPh sb="3" eb="5">
      <t>ホウスイ</t>
    </rPh>
    <rPh sb="6" eb="7">
      <t>イ</t>
    </rPh>
    <phoneticPr fontId="26"/>
  </si>
  <si>
    <t>･････　年内を通じ95日を下らない程度の水位（流量）。</t>
  </si>
  <si>
    <t>４月</t>
  </si>
  <si>
    <t>２．最大水位</t>
    <rPh sb="2" eb="4">
      <t>サイダイ</t>
    </rPh>
    <rPh sb="4" eb="6">
      <t>スイイ</t>
    </rPh>
    <phoneticPr fontId="26"/>
  </si>
  <si>
    <t>１．平均水位</t>
    <rPh sb="2" eb="4">
      <t>ヘイキン</t>
    </rPh>
    <rPh sb="4" eb="6">
      <t>スイイ</t>
    </rPh>
    <phoneticPr fontId="26"/>
  </si>
  <si>
    <t>※　本表の個々の水位（流量）は次のとおりである。</t>
    <rPh sb="2" eb="3">
      <t>ホン</t>
    </rPh>
    <rPh sb="3" eb="4">
      <t>ヒョウ</t>
    </rPh>
    <rPh sb="5" eb="7">
      <t>ココ</t>
    </rPh>
    <rPh sb="8" eb="10">
      <t>スイイ</t>
    </rPh>
    <rPh sb="11" eb="13">
      <t>リュウリョウ</t>
    </rPh>
    <rPh sb="15" eb="16">
      <t>ツギ</t>
    </rPh>
    <phoneticPr fontId="26"/>
  </si>
  <si>
    <t>④　2011年3月</t>
    <rPh sb="6" eb="7">
      <t>ネン</t>
    </rPh>
    <rPh sb="8" eb="9">
      <t>ガツ</t>
    </rPh>
    <phoneticPr fontId="4"/>
  </si>
  <si>
    <t>資料：税務課</t>
    <rPh sb="0" eb="2">
      <t>シリョウ</t>
    </rPh>
    <rPh sb="3" eb="6">
      <t>ゼイムカ</t>
    </rPh>
    <phoneticPr fontId="26"/>
  </si>
  <si>
    <t>(９)　米軍基地占有比率の推移</t>
    <rPh sb="4" eb="6">
      <t>ベイグン</t>
    </rPh>
    <rPh sb="6" eb="8">
      <t>キチ</t>
    </rPh>
    <rPh sb="8" eb="10">
      <t>センユウ</t>
    </rPh>
    <rPh sb="10" eb="11">
      <t>ヒ</t>
    </rPh>
    <rPh sb="11" eb="12">
      <t>リツ</t>
    </rPh>
    <rPh sb="13" eb="15">
      <t>スイイ</t>
    </rPh>
    <phoneticPr fontId="26"/>
  </si>
  <si>
    <t>※　米軍基地は雑種地の中に含めた。</t>
    <rPh sb="2" eb="4">
      <t>ベイグン</t>
    </rPh>
    <rPh sb="4" eb="6">
      <t>キチ</t>
    </rPh>
    <rPh sb="7" eb="10">
      <t>ザッシュチ</t>
    </rPh>
    <rPh sb="11" eb="12">
      <t>ナカ</t>
    </rPh>
    <rPh sb="13" eb="14">
      <t>フク</t>
    </rPh>
    <phoneticPr fontId="26"/>
  </si>
  <si>
    <t>平成20年</t>
    <rPh sb="0" eb="2">
      <t>ヘイセイ</t>
    </rPh>
    <rPh sb="4" eb="5">
      <t>ネン</t>
    </rPh>
    <phoneticPr fontId="26"/>
  </si>
  <si>
    <t>その他</t>
    <rPh sb="2" eb="3">
      <t>タ</t>
    </rPh>
    <phoneticPr fontId="26"/>
  </si>
  <si>
    <t>雑種地</t>
    <rPh sb="0" eb="3">
      <t>ザッシュチ</t>
    </rPh>
    <phoneticPr fontId="26"/>
  </si>
  <si>
    <t>令和５年3月末現在</t>
    <rPh sb="0" eb="2">
      <t>レイワ</t>
    </rPh>
    <rPh sb="3" eb="4">
      <t>ネン</t>
    </rPh>
    <rPh sb="5" eb="7">
      <t>ガツマツ</t>
    </rPh>
    <rPh sb="7" eb="9">
      <t>ゲンザイ</t>
    </rPh>
    <phoneticPr fontId="26"/>
  </si>
  <si>
    <t>原　野</t>
    <rPh sb="0" eb="1">
      <t>ハラ</t>
    </rPh>
    <rPh sb="2" eb="3">
      <t>ノ</t>
    </rPh>
    <phoneticPr fontId="26"/>
  </si>
  <si>
    <t>山　林</t>
    <rPh sb="0" eb="1">
      <t>ヤマ</t>
    </rPh>
    <rPh sb="2" eb="3">
      <t>ハヤシ</t>
    </rPh>
    <phoneticPr fontId="26"/>
  </si>
  <si>
    <t>池　沼</t>
    <rPh sb="0" eb="1">
      <t>イケ</t>
    </rPh>
    <rPh sb="2" eb="3">
      <t>ヌマ</t>
    </rPh>
    <phoneticPr fontId="26"/>
  </si>
  <si>
    <t>宅　地</t>
    <rPh sb="0" eb="1">
      <t>タク</t>
    </rPh>
    <rPh sb="2" eb="3">
      <t>チ</t>
    </rPh>
    <phoneticPr fontId="26"/>
  </si>
  <si>
    <t>畑</t>
    <rPh sb="0" eb="1">
      <t>ハタケ</t>
    </rPh>
    <phoneticPr fontId="26"/>
  </si>
  <si>
    <t>田</t>
    <rPh sb="0" eb="1">
      <t>タ</t>
    </rPh>
    <phoneticPr fontId="26"/>
  </si>
  <si>
    <t>年次</t>
    <rPh sb="0" eb="2">
      <t>ネンジ</t>
    </rPh>
    <phoneticPr fontId="26"/>
  </si>
  <si>
    <t>11月</t>
  </si>
  <si>
    <t>単位：千㎡</t>
    <rPh sb="0" eb="2">
      <t>タンイ</t>
    </rPh>
    <rPh sb="3" eb="4">
      <t>セン</t>
    </rPh>
    <phoneticPr fontId="26"/>
  </si>
  <si>
    <t>毎年１月１日現在</t>
    <rPh sb="0" eb="2">
      <t>マイトシ</t>
    </rPh>
    <rPh sb="3" eb="4">
      <t>ガツ</t>
    </rPh>
    <rPh sb="5" eb="6">
      <t>ニチ</t>
    </rPh>
    <rPh sb="6" eb="8">
      <t>ゲンザイ</t>
    </rPh>
    <phoneticPr fontId="26"/>
  </si>
  <si>
    <t>平成12年</t>
    <rPh sb="0" eb="2">
      <t>ヘイセイ</t>
    </rPh>
    <rPh sb="4" eb="5">
      <t>ネン</t>
    </rPh>
    <phoneticPr fontId="26"/>
  </si>
  <si>
    <t>(3)　地目別土地面積の推移</t>
    <rPh sb="4" eb="6">
      <t>チモク</t>
    </rPh>
    <rPh sb="6" eb="7">
      <t>ベツ</t>
    </rPh>
    <rPh sb="7" eb="9">
      <t>トチ</t>
    </rPh>
    <rPh sb="9" eb="11">
      <t>メンセキ</t>
    </rPh>
    <rPh sb="12" eb="14">
      <t>スイイ</t>
    </rPh>
    <phoneticPr fontId="26"/>
  </si>
  <si>
    <t>◆　土地関係</t>
    <rPh sb="2" eb="4">
      <t>トチ</t>
    </rPh>
    <rPh sb="4" eb="6">
      <t>カンケイ</t>
    </rPh>
    <phoneticPr fontId="26"/>
  </si>
  <si>
    <t>Ｐ５</t>
  </si>
  <si>
    <t>単位：㎡</t>
    <rPh sb="0" eb="2">
      <t>タンイ</t>
    </rPh>
    <phoneticPr fontId="26"/>
  </si>
  <si>
    <t>(13)　気象概要（平成２１年）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</si>
  <si>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工業用地</t>
    <rPh sb="0" eb="2">
      <t>コウギョウ</t>
    </rPh>
    <rPh sb="2" eb="4">
      <t>ヨウチ</t>
    </rPh>
    <phoneticPr fontId="26"/>
  </si>
  <si>
    <t>39.5)</t>
  </si>
  <si>
    <t>道路</t>
    <rPh sb="0" eb="2">
      <t>ドウロ</t>
    </rPh>
    <phoneticPr fontId="26"/>
  </si>
  <si>
    <t>面積</t>
    <rPh sb="0" eb="2">
      <t>メンセキ</t>
    </rPh>
    <phoneticPr fontId="26"/>
  </si>
  <si>
    <t>平成4年</t>
    <rPh sb="0" eb="2">
      <t>ヘイセイ</t>
    </rPh>
    <rPh sb="3" eb="4">
      <t>ネン</t>
    </rPh>
    <phoneticPr fontId="26"/>
  </si>
  <si>
    <t>読谷村の全用途平均</t>
    <rPh sb="0" eb="3">
      <t>ヨミタンソン</t>
    </rPh>
    <rPh sb="4" eb="7">
      <t>ゼンヨウト</t>
    </rPh>
    <rPh sb="7" eb="9">
      <t>ヘイキン</t>
    </rPh>
    <phoneticPr fontId="26"/>
  </si>
  <si>
    <t>平成5年</t>
    <rPh sb="0" eb="2">
      <t>ヘイセイ</t>
    </rPh>
    <rPh sb="3" eb="4">
      <t>ネン</t>
    </rPh>
    <phoneticPr fontId="26"/>
  </si>
  <si>
    <t>平成6年</t>
    <rPh sb="0" eb="2">
      <t>ヘイセイ</t>
    </rPh>
    <rPh sb="3" eb="4">
      <t>ネン</t>
    </rPh>
    <phoneticPr fontId="26"/>
  </si>
  <si>
    <t>平成8年</t>
    <rPh sb="0" eb="2">
      <t>ヘイセイ</t>
    </rPh>
    <rPh sb="3" eb="4">
      <t>ネン</t>
    </rPh>
    <phoneticPr fontId="26"/>
  </si>
  <si>
    <t>平成9年度</t>
    <rPh sb="0" eb="2">
      <t>ヘイセイ</t>
    </rPh>
    <rPh sb="3" eb="4">
      <t>ネン</t>
    </rPh>
    <rPh sb="4" eb="5">
      <t>ド</t>
    </rPh>
    <phoneticPr fontId="26"/>
  </si>
  <si>
    <t>R3以降は県報告資料より</t>
    <rPh sb="2" eb="4">
      <t>イコウ</t>
    </rPh>
    <rPh sb="5" eb="6">
      <t>ケン</t>
    </rPh>
    <rPh sb="6" eb="8">
      <t>ホウコク</t>
    </rPh>
    <rPh sb="8" eb="10">
      <t>シリョウ</t>
    </rPh>
    <phoneticPr fontId="26"/>
  </si>
  <si>
    <t>Ｐ６</t>
  </si>
  <si>
    <t>平成６年</t>
    <rPh sb="0" eb="2">
      <t>ヘイセイ</t>
    </rPh>
    <rPh sb="3" eb="4">
      <t>ネン</t>
    </rPh>
    <phoneticPr fontId="26"/>
  </si>
  <si>
    <t>平成７年</t>
    <rPh sb="0" eb="2">
      <t>ヘイセイ</t>
    </rPh>
    <rPh sb="3" eb="4">
      <t>ネン</t>
    </rPh>
    <phoneticPr fontId="26"/>
  </si>
  <si>
    <t>四条</t>
    <rPh sb="0" eb="1">
      <t>4</t>
    </rPh>
    <rPh sb="1" eb="2">
      <t>ジョウ</t>
    </rPh>
    <phoneticPr fontId="26"/>
  </si>
  <si>
    <t>五条</t>
    <rPh sb="0" eb="1">
      <t>5</t>
    </rPh>
    <rPh sb="1" eb="2">
      <t>ジョウ</t>
    </rPh>
    <phoneticPr fontId="26"/>
  </si>
  <si>
    <t>＊　降水日数は、１ｍｍ以上の降水量があった日数としている。</t>
    <rPh sb="2" eb="4">
      <t>コウスイ</t>
    </rPh>
    <rPh sb="4" eb="6">
      <t>ニッスウ</t>
    </rPh>
    <rPh sb="11" eb="13">
      <t>イジョウ</t>
    </rPh>
    <rPh sb="14" eb="17">
      <t>コウスイリョウ</t>
    </rPh>
    <rPh sb="21" eb="23">
      <t>ニッスウ</t>
    </rPh>
    <phoneticPr fontId="27"/>
  </si>
  <si>
    <t>喜名</t>
    <rPh sb="0" eb="2">
      <t>キナ</t>
    </rPh>
    <phoneticPr fontId="26"/>
  </si>
  <si>
    <t>親志</t>
  </si>
  <si>
    <t>（７）　農　地　転　用　字　別　集　計</t>
    <rPh sb="4" eb="5">
      <t>ノウ</t>
    </rPh>
    <rPh sb="6" eb="7">
      <t>チ</t>
    </rPh>
    <rPh sb="8" eb="9">
      <t>テン</t>
    </rPh>
    <rPh sb="10" eb="11">
      <t>ヨウ</t>
    </rPh>
    <rPh sb="12" eb="13">
      <t>アザ</t>
    </rPh>
    <rPh sb="14" eb="15">
      <t>ベツ</t>
    </rPh>
    <rPh sb="16" eb="17">
      <t>シュウ</t>
    </rPh>
    <rPh sb="18" eb="19">
      <t>ケイ</t>
    </rPh>
    <phoneticPr fontId="26"/>
  </si>
  <si>
    <t>座喜味</t>
  </si>
  <si>
    <t>波平</t>
  </si>
  <si>
    <t>都屋</t>
  </si>
  <si>
    <t>高志保</t>
  </si>
  <si>
    <t>渡慶次</t>
  </si>
  <si>
    <t>平成10年</t>
    <rPh sb="0" eb="2">
      <t>ヘイセイ</t>
    </rPh>
    <rPh sb="4" eb="5">
      <t>ネン</t>
    </rPh>
    <phoneticPr fontId="26"/>
  </si>
  <si>
    <t>長田</t>
  </si>
  <si>
    <t>儀間</t>
  </si>
  <si>
    <t>瀬名波</t>
  </si>
  <si>
    <t>楚辺</t>
  </si>
  <si>
    <t>渡具知</t>
  </si>
  <si>
    <t>(１１)　読谷村の米軍基地（令和５年４月現在）</t>
    <rPh sb="5" eb="8">
      <t>ヨミタンソン</t>
    </rPh>
    <rPh sb="9" eb="11">
      <t>ベイグン</t>
    </rPh>
    <rPh sb="11" eb="13">
      <t>キチ</t>
    </rPh>
    <rPh sb="14" eb="16">
      <t>レイワ</t>
    </rPh>
    <rPh sb="17" eb="18">
      <t>ネン</t>
    </rPh>
    <rPh sb="19" eb="20">
      <t>ガツ</t>
    </rPh>
    <rPh sb="20" eb="22">
      <t>ゲンザイ</t>
    </rPh>
    <phoneticPr fontId="4"/>
  </si>
  <si>
    <t>比謝</t>
  </si>
  <si>
    <t>古堅</t>
  </si>
  <si>
    <t>大木</t>
  </si>
  <si>
    <t>比謝矼</t>
  </si>
  <si>
    <t>9月</t>
  </si>
  <si>
    <t>合計</t>
    <rPh sb="0" eb="2">
      <t>ゴウケイ</t>
    </rPh>
    <phoneticPr fontId="26"/>
  </si>
  <si>
    <t>３月</t>
  </si>
  <si>
    <t>※　４条とは…（農地の転用の制限）</t>
    <rPh sb="3" eb="4">
      <t>ジョウ</t>
    </rPh>
    <rPh sb="8" eb="10">
      <t>ノウチ</t>
    </rPh>
    <rPh sb="11" eb="13">
      <t>テンヨウ</t>
    </rPh>
    <rPh sb="14" eb="16">
      <t>セイゲン</t>
    </rPh>
    <phoneticPr fontId="26"/>
  </si>
  <si>
    <t>５条とは…（農地又は採草放牧地の転用のため権利移動の制限）</t>
    <rPh sb="1" eb="2">
      <t>ジョウ</t>
    </rPh>
    <rPh sb="6" eb="8">
      <t>ノウチ</t>
    </rPh>
    <rPh sb="8" eb="9">
      <t>マタ</t>
    </rPh>
    <rPh sb="10" eb="12">
      <t>サイソウ</t>
    </rPh>
    <rPh sb="12" eb="15">
      <t>ホウボクチ</t>
    </rPh>
    <rPh sb="16" eb="18">
      <t>テンヨウ</t>
    </rPh>
    <rPh sb="21" eb="23">
      <t>ケンリ</t>
    </rPh>
    <rPh sb="23" eb="25">
      <t>イドウ</t>
    </rPh>
    <rPh sb="26" eb="28">
      <t>セイゲン</t>
    </rPh>
    <phoneticPr fontId="26"/>
  </si>
  <si>
    <t>　　 ４条は本人の農地を農地以外に利用する場合。</t>
    <rPh sb="4" eb="5">
      <t>ジョウ</t>
    </rPh>
    <rPh sb="6" eb="8">
      <t>ホンニン</t>
    </rPh>
    <rPh sb="9" eb="11">
      <t>ノウチ</t>
    </rPh>
    <rPh sb="12" eb="14">
      <t>ノウチ</t>
    </rPh>
    <rPh sb="14" eb="16">
      <t>イガイ</t>
    </rPh>
    <rPh sb="17" eb="19">
      <t>リヨウ</t>
    </rPh>
    <rPh sb="21" eb="23">
      <t>バアイ</t>
    </rPh>
    <phoneticPr fontId="26"/>
  </si>
  <si>
    <t>　５条は他人の農地を農地以外に利用する場合。</t>
    <rPh sb="2" eb="3">
      <t>ジョウ</t>
    </rPh>
    <rPh sb="4" eb="6">
      <t>タニン</t>
    </rPh>
    <rPh sb="7" eb="9">
      <t>ノウチ</t>
    </rPh>
    <rPh sb="10" eb="12">
      <t>ノウチ</t>
    </rPh>
    <rPh sb="12" eb="14">
      <t>イガイ</t>
    </rPh>
    <rPh sb="15" eb="17">
      <t>リヨウ</t>
    </rPh>
    <rPh sb="19" eb="21">
      <t>バアイ</t>
    </rPh>
    <phoneticPr fontId="26"/>
  </si>
  <si>
    <t>平成28年度</t>
    <rPh sb="0" eb="2">
      <t>ヘイセイ</t>
    </rPh>
    <rPh sb="4" eb="5">
      <t>ネン</t>
    </rPh>
    <rPh sb="5" eb="6">
      <t>ド</t>
    </rPh>
    <phoneticPr fontId="26"/>
  </si>
  <si>
    <t>平成29年度</t>
    <rPh sb="0" eb="2">
      <t>ヘイセイ</t>
    </rPh>
    <rPh sb="4" eb="5">
      <t>ネン</t>
    </rPh>
    <rPh sb="5" eb="6">
      <t>ド</t>
    </rPh>
    <phoneticPr fontId="26"/>
  </si>
  <si>
    <t>上地</t>
  </si>
  <si>
    <t>※　５条とは…（農地又は採草放牧の転用のため権利移動の制限）</t>
    <rPh sb="3" eb="4">
      <t>ジョウ</t>
    </rPh>
    <rPh sb="8" eb="10">
      <t>ノウチ</t>
    </rPh>
    <rPh sb="10" eb="11">
      <t>マタ</t>
    </rPh>
    <rPh sb="12" eb="14">
      <t>サイソウ</t>
    </rPh>
    <rPh sb="14" eb="16">
      <t>ホウボク</t>
    </rPh>
    <rPh sb="17" eb="19">
      <t>テンヨウ</t>
    </rPh>
    <rPh sb="22" eb="24">
      <t>ケンリ</t>
    </rPh>
    <rPh sb="24" eb="26">
      <t>イドウ</t>
    </rPh>
    <rPh sb="27" eb="29">
      <t>セイゲン</t>
    </rPh>
    <phoneticPr fontId="26"/>
  </si>
  <si>
    <t>住宅地</t>
    <rPh sb="0" eb="3">
      <t>ジュウタクチ</t>
    </rPh>
    <phoneticPr fontId="26"/>
  </si>
  <si>
    <t>　　 ５条は他人の農地を農地以外に利用する場合。</t>
    <rPh sb="4" eb="5">
      <t>ジョウ</t>
    </rPh>
    <rPh sb="6" eb="8">
      <t>タニン</t>
    </rPh>
    <rPh sb="9" eb="11">
      <t>ノウチ</t>
    </rPh>
    <rPh sb="12" eb="14">
      <t>ノウチ</t>
    </rPh>
    <rPh sb="14" eb="16">
      <t>イガイ</t>
    </rPh>
    <rPh sb="17" eb="19">
      <t>リヨウ</t>
    </rPh>
    <rPh sb="21" eb="23">
      <t>バアイ</t>
    </rPh>
    <phoneticPr fontId="26"/>
  </si>
  <si>
    <t>Ｐ４</t>
  </si>
  <si>
    <t>平成25年</t>
    <rPh sb="0" eb="2">
      <t>ヘイセイ</t>
    </rPh>
    <rPh sb="4" eb="5">
      <t>ネン</t>
    </rPh>
    <phoneticPr fontId="4"/>
  </si>
  <si>
    <t>毎年７月１日現在</t>
    <rPh sb="0" eb="2">
      <t>マイトシ</t>
    </rPh>
    <rPh sb="3" eb="4">
      <t>ガツ</t>
    </rPh>
    <rPh sb="5" eb="6">
      <t>ニチ</t>
    </rPh>
    <rPh sb="6" eb="8">
      <t>ゲンザイ</t>
    </rPh>
    <phoneticPr fontId="26"/>
  </si>
  <si>
    <t>単位：円</t>
    <rPh sb="0" eb="2">
      <t>タンイ</t>
    </rPh>
    <rPh sb="3" eb="4">
      <t>エン</t>
    </rPh>
    <phoneticPr fontId="26"/>
  </si>
  <si>
    <t>商業地</t>
    <rPh sb="0" eb="3">
      <t>ショウギョウチ</t>
    </rPh>
    <phoneticPr fontId="26"/>
  </si>
  <si>
    <t>沖縄県の全用途平均</t>
    <rPh sb="0" eb="3">
      <t>オキナワケン</t>
    </rPh>
    <rPh sb="4" eb="7">
      <t>ゼンヨウト</t>
    </rPh>
    <rPh sb="7" eb="9">
      <t>ヘイキン</t>
    </rPh>
    <phoneticPr fontId="26"/>
  </si>
  <si>
    <t>地点数</t>
    <rPh sb="0" eb="2">
      <t>チテン</t>
    </rPh>
    <rPh sb="2" eb="3">
      <t>スウ</t>
    </rPh>
    <phoneticPr fontId="26"/>
  </si>
  <si>
    <t>(13)　気象概要（平成２３年）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</si>
  <si>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平均価格</t>
    <rPh sb="0" eb="2">
      <t>ヘイキン</t>
    </rPh>
    <rPh sb="2" eb="4">
      <t>カカク</t>
    </rPh>
    <phoneticPr fontId="26"/>
  </si>
  <si>
    <t>1651.4)</t>
  </si>
  <si>
    <t>平均変動率</t>
    <rPh sb="0" eb="2">
      <t>ヘイキン</t>
    </rPh>
    <rPh sb="2" eb="5">
      <t>ヘンドウリツ</t>
    </rPh>
    <phoneticPr fontId="26"/>
  </si>
  <si>
    <t>10月</t>
  </si>
  <si>
    <t>資料：沖縄県地価調査基準地の標準価格一覧</t>
    <rPh sb="0" eb="2">
      <t>シリョウ</t>
    </rPh>
    <rPh sb="3" eb="6">
      <t>オキナワケン</t>
    </rPh>
    <rPh sb="6" eb="8">
      <t>チカ</t>
    </rPh>
    <rPh sb="8" eb="10">
      <t>チョウサ</t>
    </rPh>
    <rPh sb="10" eb="12">
      <t>キジュン</t>
    </rPh>
    <rPh sb="12" eb="13">
      <t>チ</t>
    </rPh>
    <rPh sb="14" eb="16">
      <t>ヒョウジュン</t>
    </rPh>
    <rPh sb="16" eb="18">
      <t>カカク</t>
    </rPh>
    <rPh sb="18" eb="20">
      <t>イチラン</t>
    </rPh>
    <phoneticPr fontId="26"/>
  </si>
  <si>
    <t>平成25年度</t>
    <rPh sb="0" eb="2">
      <t>ヘイセイ</t>
    </rPh>
    <rPh sb="4" eb="6">
      <t>ネンド</t>
    </rPh>
    <phoneticPr fontId="4"/>
  </si>
  <si>
    <t>平成26年度</t>
    <rPh sb="0" eb="2">
      <t>ヘイセイ</t>
    </rPh>
    <rPh sb="4" eb="6">
      <t>ネンド</t>
    </rPh>
    <phoneticPr fontId="4"/>
  </si>
  <si>
    <t>平成25年度</t>
    <rPh sb="0" eb="2">
      <t>ヘイセイ</t>
    </rPh>
    <rPh sb="4" eb="5">
      <t>ネン</t>
    </rPh>
    <rPh sb="5" eb="6">
      <t>ド</t>
    </rPh>
    <phoneticPr fontId="4"/>
  </si>
  <si>
    <t>◆　気　象</t>
    <rPh sb="2" eb="3">
      <t>キ</t>
    </rPh>
    <rPh sb="4" eb="5">
      <t>ゾウ</t>
    </rPh>
    <phoneticPr fontId="26"/>
  </si>
  <si>
    <t>令和元年度</t>
    <rPh sb="0" eb="2">
      <t>レイワ</t>
    </rPh>
    <rPh sb="2" eb="4">
      <t>ガンネン</t>
    </rPh>
    <rPh sb="4" eb="5">
      <t>ド</t>
    </rPh>
    <phoneticPr fontId="4"/>
  </si>
  <si>
    <t>令和２年３月更新</t>
    <rPh sb="0" eb="2">
      <t>レイワ</t>
    </rPh>
    <rPh sb="3" eb="4">
      <t>ネン</t>
    </rPh>
    <rPh sb="5" eb="6">
      <t>ガツ</t>
    </rPh>
    <rPh sb="6" eb="8">
      <t>コウシン</t>
    </rPh>
    <phoneticPr fontId="4"/>
  </si>
  <si>
    <t>Ｐ１１</t>
  </si>
  <si>
    <t>年次</t>
    <rPh sb="0" eb="2">
      <t>ネンジ</t>
    </rPh>
    <phoneticPr fontId="27"/>
  </si>
  <si>
    <t>降水量（ｍｍ）【読谷】</t>
    <rPh sb="0" eb="3">
      <t>コウスイリョウ</t>
    </rPh>
    <rPh sb="8" eb="10">
      <t>ヨミタン</t>
    </rPh>
    <phoneticPr fontId="27"/>
  </si>
  <si>
    <t>気温（℃）【那覇】</t>
    <rPh sb="0" eb="2">
      <t>キオン</t>
    </rPh>
    <rPh sb="6" eb="8">
      <t>ナハ</t>
    </rPh>
    <phoneticPr fontId="27"/>
  </si>
  <si>
    <t>平均湿度
（％）
【那覇】</t>
    <rPh sb="0" eb="2">
      <t>ヘイキン</t>
    </rPh>
    <rPh sb="2" eb="4">
      <t>シツド</t>
    </rPh>
    <rPh sb="10" eb="12">
      <t>ナハ</t>
    </rPh>
    <phoneticPr fontId="27"/>
  </si>
  <si>
    <t>日照時間
（ｈ）
【那覇】</t>
    <rPh sb="0" eb="2">
      <t>ニッショウ</t>
    </rPh>
    <rPh sb="2" eb="4">
      <t>ジカン</t>
    </rPh>
    <rPh sb="10" eb="12">
      <t>ナハ</t>
    </rPh>
    <phoneticPr fontId="27"/>
  </si>
  <si>
    <t>総量</t>
    <rPh sb="0" eb="2">
      <t>ソウリョウ</t>
    </rPh>
    <phoneticPr fontId="27"/>
  </si>
  <si>
    <t>日最大</t>
    <rPh sb="0" eb="1">
      <t>ヒ</t>
    </rPh>
    <rPh sb="1" eb="3">
      <t>サイダイ</t>
    </rPh>
    <phoneticPr fontId="27"/>
  </si>
  <si>
    <t>平均</t>
    <rPh sb="0" eb="2">
      <t>ヘイキン</t>
    </rPh>
    <phoneticPr fontId="27"/>
  </si>
  <si>
    <t>最低</t>
    <rPh sb="0" eb="2">
      <t>サイテイ</t>
    </rPh>
    <phoneticPr fontId="27"/>
  </si>
  <si>
    <t>最大</t>
    <rPh sb="0" eb="2">
      <t>サイダイ</t>
    </rPh>
    <phoneticPr fontId="27"/>
  </si>
  <si>
    <t>※Ｒ３以降の統計データはなし</t>
    <rPh sb="3" eb="5">
      <t>イコウ</t>
    </rPh>
    <rPh sb="6" eb="8">
      <t>トウケイ</t>
    </rPh>
    <phoneticPr fontId="4"/>
  </si>
  <si>
    <t>平成4年</t>
    <rPh sb="0" eb="2">
      <t>ヘイセイ</t>
    </rPh>
    <rPh sb="3" eb="4">
      <t>ネン</t>
    </rPh>
    <phoneticPr fontId="27"/>
  </si>
  <si>
    <t>平成5年</t>
    <rPh sb="0" eb="2">
      <t>ヘイセイ</t>
    </rPh>
    <rPh sb="3" eb="4">
      <t>ネン</t>
    </rPh>
    <phoneticPr fontId="27"/>
  </si>
  <si>
    <t>平成15年</t>
    <rPh sb="0" eb="2">
      <t>ヘイセイ</t>
    </rPh>
    <rPh sb="4" eb="5">
      <t>ネン</t>
    </rPh>
    <phoneticPr fontId="26"/>
  </si>
  <si>
    <t>令和２年</t>
    <rPh sb="0" eb="2">
      <t>レイワ</t>
    </rPh>
    <rPh sb="3" eb="4">
      <t>ネン</t>
    </rPh>
    <phoneticPr fontId="4"/>
  </si>
  <si>
    <t>＊　「）」は、欠則を含む値であるときを指す。</t>
    <rPh sb="7" eb="8">
      <t>ケツ</t>
    </rPh>
    <rPh sb="8" eb="9">
      <t>ソク</t>
    </rPh>
    <rPh sb="10" eb="11">
      <t>フク</t>
    </rPh>
    <rPh sb="12" eb="13">
      <t>アタイ</t>
    </rPh>
    <rPh sb="19" eb="20">
      <t>サ</t>
    </rPh>
    <phoneticPr fontId="27"/>
  </si>
  <si>
    <t>月</t>
    <rPh sb="0" eb="1">
      <t>ツキ</t>
    </rPh>
    <phoneticPr fontId="27"/>
  </si>
  <si>
    <t>3月</t>
  </si>
  <si>
    <t>5月</t>
  </si>
  <si>
    <t>１月</t>
    <rPh sb="1" eb="2">
      <t>ガツ</t>
    </rPh>
    <phoneticPr fontId="26"/>
  </si>
  <si>
    <t>6月</t>
  </si>
  <si>
    <t>7月</t>
  </si>
  <si>
    <t>8月</t>
  </si>
  <si>
    <t>12月</t>
  </si>
  <si>
    <t>(13)　気象概要（平成２２年）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</si>
  <si>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179.5)</t>
  </si>
  <si>
    <t>(13)　気象概要（平成２０年）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</si>
  <si>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(1５)　過去5カ年（平成30年～令和４年）
平均降水量【読谷】と平均気温【那覇】の推移</t>
    <rPh sb="5" eb="7">
      <t>カコ</t>
    </rPh>
    <rPh sb="9" eb="10">
      <t>ネン</t>
    </rPh>
    <rPh sb="11" eb="13">
      <t>ヘイセイ</t>
    </rPh>
    <rPh sb="15" eb="16">
      <t>ネン</t>
    </rPh>
    <rPh sb="17" eb="19">
      <t>レイワ</t>
    </rPh>
    <rPh sb="20" eb="21">
      <t>ネン</t>
    </rPh>
    <rPh sb="23" eb="25">
      <t>ヘイキン</t>
    </rPh>
    <rPh sb="25" eb="28">
      <t>コウスイリョウ</t>
    </rPh>
    <rPh sb="29" eb="31">
      <t>ヨミタン</t>
    </rPh>
    <rPh sb="33" eb="35">
      <t>ヘイキン</t>
    </rPh>
    <rPh sb="35" eb="37">
      <t>キオン</t>
    </rPh>
    <rPh sb="38" eb="40">
      <t>ナハ</t>
    </rPh>
    <rPh sb="42" eb="44">
      <t>スイイ</t>
    </rPh>
    <phoneticPr fontId="26"/>
  </si>
  <si>
    <t>②　講和条約発行時1952年4月頃</t>
  </si>
  <si>
    <t>(13)　気象概要（平成１９年）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</si>
  <si>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約80%</t>
  </si>
  <si>
    <t>(13)　気象概要（平成１８年）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</si>
  <si>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(13)　気象概要（平成１７年）</t>
    <rPh sb="5" eb="7">
      <t>キショウ</t>
    </rPh>
    <rPh sb="7" eb="9">
      <t>ガイヨウ</t>
    </rPh>
    <rPh sb="10" eb="12">
      <t>ヘイセイ</t>
    </rPh>
    <rPh sb="14" eb="15">
      <t>ネン</t>
    </rPh>
    <phoneticPr fontId="27"/>
  </si>
  <si>
    <t>単位：ｍｍ</t>
    <rPh sb="0" eb="2">
      <t>タンイ</t>
    </rPh>
    <phoneticPr fontId="26"/>
  </si>
  <si>
    <t>４条</t>
    <phoneticPr fontId="26"/>
  </si>
  <si>
    <t>７月</t>
  </si>
  <si>
    <t>１０月</t>
  </si>
  <si>
    <t>１２月</t>
  </si>
  <si>
    <t>106.0)</t>
  </si>
  <si>
    <t>令和元年</t>
    <rPh sb="0" eb="2">
      <t>レイワ</t>
    </rPh>
    <rPh sb="2" eb="3">
      <t>ゲン</t>
    </rPh>
    <rPh sb="3" eb="4">
      <t>ネン</t>
    </rPh>
    <phoneticPr fontId="4"/>
  </si>
  <si>
    <t>217.0)</t>
  </si>
  <si>
    <t>資料：沖縄の米軍及び自衛隊基地（統計資料集）【沖縄県】</t>
    <rPh sb="0" eb="2">
      <t>シリョウ</t>
    </rPh>
    <rPh sb="3" eb="5">
      <t>オキナワ</t>
    </rPh>
    <rPh sb="6" eb="8">
      <t>ベイグン</t>
    </rPh>
    <rPh sb="8" eb="9">
      <t>オヨ</t>
    </rPh>
    <rPh sb="10" eb="13">
      <t>ジエイタイ</t>
    </rPh>
    <rPh sb="13" eb="15">
      <t>キチ</t>
    </rPh>
    <rPh sb="16" eb="18">
      <t>トウケイ</t>
    </rPh>
    <rPh sb="18" eb="20">
      <t>シリョウ</t>
    </rPh>
    <rPh sb="20" eb="21">
      <t>シュウ</t>
    </rPh>
    <rPh sb="23" eb="26">
      <t>オキナワケン</t>
    </rPh>
    <phoneticPr fontId="26"/>
  </si>
  <si>
    <t>資料：企画政策課</t>
    <rPh sb="0" eb="2">
      <t>シリョウ</t>
    </rPh>
    <rPh sb="3" eb="5">
      <t>キカク</t>
    </rPh>
    <rPh sb="5" eb="7">
      <t>セイサク</t>
    </rPh>
    <rPh sb="7" eb="8">
      <t>カ</t>
    </rPh>
    <phoneticPr fontId="26"/>
  </si>
  <si>
    <t>約95%</t>
  </si>
  <si>
    <t>③　日本復帰時1972年5月頃</t>
    <rPh sb="11" eb="12">
      <t>ネン</t>
    </rPh>
    <rPh sb="13" eb="14">
      <t>ガツ</t>
    </rPh>
    <rPh sb="14" eb="15">
      <t>ゴロ</t>
    </rPh>
    <phoneticPr fontId="4"/>
  </si>
  <si>
    <t>約36%</t>
  </si>
  <si>
    <t>※　平成26年度以降の集計はなし</t>
    <rPh sb="2" eb="4">
      <t>ヘイセイ</t>
    </rPh>
    <rPh sb="6" eb="8">
      <t>ネンド</t>
    </rPh>
    <rPh sb="8" eb="10">
      <t>イコウ</t>
    </rPh>
    <rPh sb="11" eb="13">
      <t>シュウケイ</t>
    </rPh>
    <phoneticPr fontId="26"/>
  </si>
  <si>
    <t>　　　　(４)　比謝川の状況</t>
  </si>
  <si>
    <t>（５）　地価調査基準地価格の推移</t>
    <rPh sb="4" eb="6">
      <t>チカ</t>
    </rPh>
    <rPh sb="6" eb="8">
      <t>チョウサ</t>
    </rPh>
    <rPh sb="8" eb="10">
      <t>キジュン</t>
    </rPh>
    <rPh sb="10" eb="11">
      <t>チ</t>
    </rPh>
    <rPh sb="11" eb="13">
      <t>カカク</t>
    </rPh>
    <rPh sb="14" eb="16">
      <t>スイイ</t>
    </rPh>
    <phoneticPr fontId="26"/>
  </si>
  <si>
    <t>（６）　農　地　転　用　の　状　況</t>
    <rPh sb="4" eb="5">
      <t>ノウ</t>
    </rPh>
    <rPh sb="6" eb="7">
      <t>チ</t>
    </rPh>
    <rPh sb="8" eb="9">
      <t>テン</t>
    </rPh>
    <rPh sb="10" eb="11">
      <t>ヨウ</t>
    </rPh>
    <rPh sb="14" eb="15">
      <t>ジョウ</t>
    </rPh>
    <rPh sb="16" eb="17">
      <t>キョウ</t>
    </rPh>
    <phoneticPr fontId="26"/>
  </si>
  <si>
    <t>(８)　米軍基地の状況</t>
    <rPh sb="4" eb="6">
      <t>ベイグン</t>
    </rPh>
    <rPh sb="6" eb="8">
      <t>キチ</t>
    </rPh>
    <rPh sb="9" eb="11">
      <t>ジョウキョウ</t>
    </rPh>
    <phoneticPr fontId="26"/>
  </si>
  <si>
    <t>(12)　気象概況の推移</t>
    <rPh sb="5" eb="7">
      <t>キショウ</t>
    </rPh>
    <rPh sb="7" eb="9">
      <t>ガイキョウ</t>
    </rPh>
    <rPh sb="10" eb="12">
      <t>スイイ</t>
    </rPh>
    <phoneticPr fontId="27"/>
  </si>
  <si>
    <t>(13)　気象概要（令和４年）</t>
    <rPh sb="5" eb="7">
      <t>キショウ</t>
    </rPh>
    <rPh sb="7" eb="9">
      <t>ガイヨウ</t>
    </rPh>
    <rPh sb="10" eb="12">
      <t>レイワ</t>
    </rPh>
    <rPh sb="13" eb="14">
      <t>ネン</t>
    </rPh>
    <phoneticPr fontId="27"/>
  </si>
  <si>
    <t>(1４)　年次別・月別降水量の推移(読谷)</t>
    <rPh sb="5" eb="8">
      <t>ネンジベツ</t>
    </rPh>
    <rPh sb="9" eb="11">
      <t>ツキベツ</t>
    </rPh>
    <rPh sb="11" eb="14">
      <t>コウスイリョウ</t>
    </rPh>
    <rPh sb="15" eb="17">
      <t>スイイ</t>
    </rPh>
    <rPh sb="18" eb="20">
      <t>ヨミタン</t>
    </rPh>
    <phoneticPr fontId="26"/>
  </si>
  <si>
    <t>１　土地及び気象</t>
    <rPh sb="2" eb="4">
      <t>トチ</t>
    </rPh>
    <rPh sb="4" eb="5">
      <t>オヨ</t>
    </rPh>
    <rPh sb="6" eb="8">
      <t>キショウ</t>
    </rPh>
    <phoneticPr fontId="29"/>
  </si>
  <si>
    <t>◆　位置及び面積</t>
    <rPh sb="2" eb="4">
      <t>イチ</t>
    </rPh>
    <rPh sb="4" eb="5">
      <t>オヨ</t>
    </rPh>
    <rPh sb="6" eb="8">
      <t>メンセキ</t>
    </rPh>
    <phoneticPr fontId="29"/>
  </si>
  <si>
    <t>（１）</t>
    <phoneticPr fontId="29"/>
  </si>
  <si>
    <t>読谷村の位置（図）</t>
    <rPh sb="0" eb="3">
      <t>ヨミタンソン</t>
    </rPh>
    <rPh sb="4" eb="6">
      <t>イチ</t>
    </rPh>
    <rPh sb="7" eb="8">
      <t>ズ</t>
    </rPh>
    <phoneticPr fontId="29"/>
  </si>
  <si>
    <t>（２）</t>
    <phoneticPr fontId="29"/>
  </si>
  <si>
    <t>字別面積</t>
    <rPh sb="0" eb="1">
      <t>アザ</t>
    </rPh>
    <rPh sb="1" eb="2">
      <t>ベツ</t>
    </rPh>
    <rPh sb="2" eb="4">
      <t>メンセキ</t>
    </rPh>
    <phoneticPr fontId="29"/>
  </si>
  <si>
    <t>◆　土地関係</t>
    <rPh sb="2" eb="4">
      <t>トチ</t>
    </rPh>
    <rPh sb="4" eb="6">
      <t>カンケイ</t>
    </rPh>
    <phoneticPr fontId="29"/>
  </si>
  <si>
    <t>（３）</t>
    <phoneticPr fontId="29"/>
  </si>
  <si>
    <t>地目別土地面積の推移</t>
    <rPh sb="0" eb="2">
      <t>チモク</t>
    </rPh>
    <rPh sb="2" eb="3">
      <t>ベツ</t>
    </rPh>
    <rPh sb="3" eb="5">
      <t>トチ</t>
    </rPh>
    <rPh sb="5" eb="7">
      <t>メンセキ</t>
    </rPh>
    <rPh sb="8" eb="10">
      <t>スイイ</t>
    </rPh>
    <phoneticPr fontId="29"/>
  </si>
  <si>
    <t>（４）</t>
  </si>
  <si>
    <t>比謝川の状況</t>
    <phoneticPr fontId="29"/>
  </si>
  <si>
    <t>（５）</t>
  </si>
  <si>
    <t>地価調査基準地価格の推移</t>
    <phoneticPr fontId="29"/>
  </si>
  <si>
    <t>（６）</t>
  </si>
  <si>
    <t>農地転用の状況</t>
    <rPh sb="0" eb="2">
      <t>ノウチ</t>
    </rPh>
    <rPh sb="2" eb="4">
      <t>テンヨウ</t>
    </rPh>
    <rPh sb="5" eb="7">
      <t>ジョウキョウ</t>
    </rPh>
    <phoneticPr fontId="29"/>
  </si>
  <si>
    <t>（７）</t>
  </si>
  <si>
    <t>農地転用字別集計</t>
    <rPh sb="0" eb="2">
      <t>ノウチ</t>
    </rPh>
    <rPh sb="2" eb="4">
      <t>テンヨウ</t>
    </rPh>
    <rPh sb="4" eb="5">
      <t>アザ</t>
    </rPh>
    <rPh sb="5" eb="6">
      <t>ベツ</t>
    </rPh>
    <rPh sb="6" eb="8">
      <t>シュウケイ</t>
    </rPh>
    <phoneticPr fontId="29"/>
  </si>
  <si>
    <t>◆　米軍施設</t>
    <rPh sb="2" eb="4">
      <t>ベイグン</t>
    </rPh>
    <rPh sb="4" eb="6">
      <t>シセツ</t>
    </rPh>
    <phoneticPr fontId="29"/>
  </si>
  <si>
    <t>（８）</t>
    <phoneticPr fontId="29"/>
  </si>
  <si>
    <t>米軍基地の状況</t>
    <rPh sb="0" eb="2">
      <t>ベイグン</t>
    </rPh>
    <rPh sb="2" eb="4">
      <t>キチ</t>
    </rPh>
    <rPh sb="5" eb="7">
      <t>ジョウキョウ</t>
    </rPh>
    <phoneticPr fontId="29"/>
  </si>
  <si>
    <t>（９）</t>
  </si>
  <si>
    <t>米軍基地占有率の推移</t>
    <rPh sb="0" eb="2">
      <t>ベイグン</t>
    </rPh>
    <rPh sb="2" eb="4">
      <t>キチ</t>
    </rPh>
    <rPh sb="4" eb="7">
      <t>センユウリツ</t>
    </rPh>
    <rPh sb="8" eb="10">
      <t>スイイ</t>
    </rPh>
    <phoneticPr fontId="29"/>
  </si>
  <si>
    <t>（１０）</t>
  </si>
  <si>
    <t>施設別軍用地の返還推移</t>
    <rPh sb="0" eb="3">
      <t>シセツベツ</t>
    </rPh>
    <rPh sb="3" eb="6">
      <t>グンヨウチ</t>
    </rPh>
    <rPh sb="7" eb="9">
      <t>ヘンカン</t>
    </rPh>
    <rPh sb="9" eb="11">
      <t>スイイ</t>
    </rPh>
    <phoneticPr fontId="29"/>
  </si>
  <si>
    <t>（１１）</t>
  </si>
  <si>
    <t>読谷村の米軍基地（図）</t>
    <rPh sb="0" eb="3">
      <t>ヨミタンソン</t>
    </rPh>
    <rPh sb="4" eb="6">
      <t>ベイグン</t>
    </rPh>
    <rPh sb="6" eb="8">
      <t>キチ</t>
    </rPh>
    <rPh sb="9" eb="10">
      <t>ズ</t>
    </rPh>
    <phoneticPr fontId="29"/>
  </si>
  <si>
    <t>◆　気象</t>
    <rPh sb="2" eb="4">
      <t>キショウ</t>
    </rPh>
    <phoneticPr fontId="29"/>
  </si>
  <si>
    <t>（１２）</t>
    <phoneticPr fontId="29"/>
  </si>
  <si>
    <t>気象概況の推移</t>
    <rPh sb="0" eb="2">
      <t>キショウ</t>
    </rPh>
    <rPh sb="2" eb="4">
      <t>ガイキョウ</t>
    </rPh>
    <rPh sb="5" eb="7">
      <t>スイイ</t>
    </rPh>
    <phoneticPr fontId="29"/>
  </si>
  <si>
    <t>（１３）</t>
  </si>
  <si>
    <t>気象概要（令和４年）</t>
    <rPh sb="0" eb="2">
      <t>キショウ</t>
    </rPh>
    <rPh sb="2" eb="4">
      <t>ガイヨウ</t>
    </rPh>
    <rPh sb="5" eb="7">
      <t>レイワ</t>
    </rPh>
    <rPh sb="8" eb="9">
      <t>ネン</t>
    </rPh>
    <phoneticPr fontId="29"/>
  </si>
  <si>
    <t>（１４）</t>
  </si>
  <si>
    <t>年次別・月別降水量の推移（読谷）</t>
    <rPh sb="0" eb="3">
      <t>ネンジベツ</t>
    </rPh>
    <rPh sb="4" eb="6">
      <t>ツキベツ</t>
    </rPh>
    <rPh sb="6" eb="9">
      <t>コウスイリョウ</t>
    </rPh>
    <rPh sb="10" eb="12">
      <t>スイイ</t>
    </rPh>
    <rPh sb="13" eb="15">
      <t>ヨミタン</t>
    </rPh>
    <phoneticPr fontId="29"/>
  </si>
  <si>
    <t>（１５）</t>
  </si>
  <si>
    <t>過去5カ年（平成30年～令和４年）平均降水量【読谷】と平均気温【那覇】の推移</t>
    <rPh sb="0" eb="2">
      <t>カコ</t>
    </rPh>
    <rPh sb="4" eb="5">
      <t>ネン</t>
    </rPh>
    <rPh sb="6" eb="8">
      <t>ヘイセイ</t>
    </rPh>
    <rPh sb="10" eb="11">
      <t>ネン</t>
    </rPh>
    <rPh sb="12" eb="14">
      <t>レイワ</t>
    </rPh>
    <rPh sb="15" eb="16">
      <t>ネン</t>
    </rPh>
    <rPh sb="17" eb="19">
      <t>ヘイキン</t>
    </rPh>
    <rPh sb="19" eb="22">
      <t>コウスイリョウ</t>
    </rPh>
    <rPh sb="23" eb="25">
      <t>ヨミタン</t>
    </rPh>
    <rPh sb="27" eb="29">
      <t>ヘイキン</t>
    </rPh>
    <rPh sb="29" eb="31">
      <t>キオン</t>
    </rPh>
    <rPh sb="32" eb="34">
      <t>ナハ</t>
    </rPh>
    <rPh sb="36" eb="38">
      <t>スイイ</t>
    </rPh>
    <phoneticPr fontId="2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</si>
</sst>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76" formatCode="_(* #,##0_);_(* \(#,##0\);_(* &quot;-&quot;_);_(@_)"/>
    <numFmt numFmtId="177" formatCode="#,##0.0_ "/>
    <numFmt numFmtId="178" formatCode="_(* #,##0.0_);_(* \(#,##0.0\);_(* &quot;-&quot;_);_(@_)"/>
    <numFmt numFmtId="179" formatCode="0.0_);[Red]\(0.0\)"/>
    <numFmt numFmtId="180" formatCode="#,##0_ "/>
    <numFmt numFmtId="181" formatCode="#,##0,"/>
    <numFmt numFmtId="182" formatCode="_ * #,##0.00_ ;_ * \-#,##0.00_ ;_ * &quot;-&quot;_ ;_ @_ "/>
    <numFmt numFmtId="183" formatCode="#,##0;&quot;△ &quot;#,##0"/>
    <numFmt numFmtId="184" formatCode="#,##0.0;&quot;△ &quot;#,##0.0"/>
    <numFmt numFmtId="185" formatCode="#,##0.00_);[Red]\(#,##0.00\)"/>
    <numFmt numFmtId="186" formatCode="#,##0.00;[Red]#,##0.00"/>
    <numFmt numFmtId="187" formatCode="#,##0_ ;[Red]\-#,##0\ "/>
    <numFmt numFmtId="188" formatCode="#,##0.00_ "/>
    <numFmt numFmtId="190" formatCode="#,##0.00_ ;[Red]\-#,##0.00\ "/>
    <numFmt numFmtId="191" formatCode="#,##0.0;[Red]\-#,##0.0"/>
    <numFmt numFmtId="192" formatCode="0.0"/>
    <numFmt numFmtId="193" formatCode="yyyy\.mm\.dd"/>
    <numFmt numFmtId="194" formatCode="#,##0_);[Red]\(#,##0\)"/>
    <numFmt numFmtId="195" formatCode="0.0;_뀀"/>
    <numFmt numFmtId="196" formatCode="#,##0.0_);[Red]\(#,##0.0\)"/>
    <numFmt numFmtId="197" formatCode="0.0_ "/>
  </numFmts>
  <fonts count="36">
    <font>
      <sz val="11"/>
      <color theme="1"/>
      <name val="ＭＳ Ｐゴシック"/>
      <family val="3"/>
      <scheme val="minor"/>
    </font>
    <font>
      <sz val="11"/>
      <name val="ＭＳ Ｐ明朝"/>
      <family val="1"/>
    </font>
    <font>
      <sz val="9"/>
      <color indexed="8"/>
      <name val="ＭＳ Ｐゴシック"/>
      <family val="3"/>
    </font>
    <font>
      <sz val="11"/>
      <color indexed="8"/>
      <name val="ＭＳ Ｐゴシック"/>
      <family val="3"/>
    </font>
    <font>
      <sz val="6"/>
      <name val="ＭＳ Ｐゴシック"/>
      <family val="3"/>
      <scheme val="minor"/>
    </font>
    <font>
      <sz val="10"/>
      <name val="ＭＳ Ｐ明朝"/>
      <family val="1"/>
    </font>
    <font>
      <b/>
      <sz val="16"/>
      <name val="ＭＳ Ｐ明朝"/>
      <family val="1"/>
    </font>
    <font>
      <b/>
      <sz val="14"/>
      <name val="ＭＳ Ｐ明朝"/>
      <family val="1"/>
    </font>
    <font>
      <sz val="10"/>
      <color theme="1"/>
      <name val="ＭＳ Ｐ明朝"/>
      <family val="1"/>
    </font>
    <font>
      <sz val="10"/>
      <name val="ＭＳ 明朝"/>
      <family val="1"/>
    </font>
    <font>
      <b/>
      <sz val="14"/>
      <color indexed="8"/>
      <name val="ＭＳ 明朝"/>
      <family val="1"/>
    </font>
    <font>
      <sz val="10"/>
      <color indexed="8"/>
      <name val="ＭＳ 明朝"/>
      <family val="1"/>
    </font>
    <font>
      <sz val="10"/>
      <color theme="1"/>
      <name val="ＭＳ 明朝"/>
      <family val="1"/>
    </font>
    <font>
      <b/>
      <sz val="14"/>
      <name val="ＭＳ 明朝"/>
      <family val="1"/>
    </font>
    <font>
      <b/>
      <sz val="16"/>
      <name val="ＭＳ 明朝"/>
      <family val="1"/>
    </font>
    <font>
      <b/>
      <sz val="16"/>
      <color theme="1"/>
      <name val="ＭＳ Ｐゴシック"/>
      <family val="2"/>
      <scheme val="minor"/>
    </font>
    <font>
      <b/>
      <sz val="12"/>
      <name val="ＭＳ 明朝"/>
      <family val="1"/>
    </font>
    <font>
      <sz val="8"/>
      <name val="ＭＳ 明朝"/>
      <family val="1"/>
    </font>
    <font>
      <sz val="9"/>
      <name val="ＭＳ 明朝"/>
      <family val="1"/>
    </font>
    <font>
      <sz val="11"/>
      <color theme="1"/>
      <name val="ＭＳ Ｐゴシック"/>
      <family val="3"/>
      <scheme val="minor"/>
    </font>
    <font>
      <sz val="11"/>
      <color rgb="FFFF0000"/>
      <name val="ＭＳ Ｐ明朝"/>
      <family val="1"/>
    </font>
    <font>
      <sz val="10"/>
      <color rgb="FFFF0000"/>
      <name val="ＭＳ 明朝"/>
      <family val="1"/>
    </font>
    <font>
      <b/>
      <sz val="14"/>
      <color theme="1"/>
      <name val="ＭＳ 明朝"/>
      <family val="1"/>
    </font>
    <font>
      <b/>
      <sz val="14"/>
      <color theme="1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10"/>
      <color indexed="10"/>
      <name val="ＭＳ 明朝"/>
      <family val="1"/>
    </font>
    <font>
      <sz val="6"/>
      <name val="ＭＳ Ｐ明朝"/>
      <family val="1"/>
    </font>
    <font>
      <sz val="6"/>
      <name val="ＦＡ 明朝"/>
      <family val="3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u/>
      <sz val="11"/>
      <color theme="10"/>
      <name val="ＭＳ Ｐゴシック"/>
      <family val="3"/>
      <scheme val="minor"/>
    </font>
    <font>
      <b/>
      <sz val="20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u/>
      <sz val="20"/>
      <color theme="10"/>
      <name val="ＭＳ Ｐゴシック"/>
      <family val="3"/>
      <scheme val="minor"/>
    </font>
    <font>
      <sz val="20"/>
      <color theme="1"/>
      <name val="ＭＳ Ｐゴシック"/>
      <family val="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1" fillId="0" borderId="0"/>
    <xf numFmtId="0" fontId="3" fillId="0" borderId="0"/>
    <xf numFmtId="38" fontId="19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</cellStyleXfs>
  <cellXfs count="383">
    <xf numFmtId="0" fontId="0" fillId="0" borderId="0" xfId="0">
      <alignment vertical="center"/>
    </xf>
    <xf numFmtId="0" fontId="5" fillId="0" borderId="0" xfId="3" applyFont="1" applyAlignment="1">
      <alignment vertical="center"/>
    </xf>
    <xf numFmtId="0" fontId="6" fillId="0" borderId="0" xfId="3" applyFont="1" applyAlignment="1">
      <alignment horizontal="centerContinuous" vertical="center"/>
    </xf>
    <xf numFmtId="0" fontId="7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centerContinuous" vertical="center"/>
    </xf>
    <xf numFmtId="0" fontId="5" fillId="0" borderId="1" xfId="3" applyFont="1" applyBorder="1" applyAlignment="1">
      <alignment horizontal="center" vertical="center"/>
    </xf>
    <xf numFmtId="0" fontId="5" fillId="0" borderId="2" xfId="3" applyFont="1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5" fillId="0" borderId="4" xfId="3" applyFont="1" applyBorder="1" applyAlignment="1">
      <alignment horizontal="center" vertical="center"/>
    </xf>
    <xf numFmtId="0" fontId="5" fillId="0" borderId="0" xfId="3" applyFont="1" applyAlignment="1">
      <alignment horizontal="centerContinuous" vertical="center"/>
    </xf>
    <xf numFmtId="0" fontId="5" fillId="0" borderId="5" xfId="3" applyFont="1" applyBorder="1" applyAlignment="1">
      <alignment vertical="center" wrapText="1"/>
    </xf>
    <xf numFmtId="0" fontId="5" fillId="0" borderId="6" xfId="3" applyFont="1" applyBorder="1" applyAlignment="1">
      <alignment vertical="center"/>
    </xf>
    <xf numFmtId="0" fontId="5" fillId="0" borderId="7" xfId="3" applyFont="1" applyBorder="1" applyAlignment="1">
      <alignment vertical="center"/>
    </xf>
    <xf numFmtId="0" fontId="9" fillId="0" borderId="0" xfId="3" applyFont="1"/>
    <xf numFmtId="0" fontId="11" fillId="0" borderId="8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 wrapText="1"/>
    </xf>
    <xf numFmtId="0" fontId="11" fillId="0" borderId="10" xfId="4" applyFont="1" applyBorder="1" applyAlignment="1">
      <alignment horizontal="center" vertical="center" wrapText="1"/>
    </xf>
    <xf numFmtId="0" fontId="11" fillId="0" borderId="11" xfId="4" applyFont="1" applyBorder="1" applyAlignment="1">
      <alignment horizontal="center" vertical="center" wrapText="1"/>
    </xf>
    <xf numFmtId="0" fontId="11" fillId="0" borderId="12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/>
    </xf>
    <xf numFmtId="177" fontId="12" fillId="0" borderId="13" xfId="4" applyNumberFormat="1" applyFont="1" applyBorder="1" applyAlignment="1">
      <alignment horizontal="right" vertical="center" wrapText="1" indent="1"/>
    </xf>
    <xf numFmtId="177" fontId="12" fillId="0" borderId="3" xfId="4" applyNumberFormat="1" applyFont="1" applyBorder="1" applyAlignment="1">
      <alignment horizontal="right" vertical="center" wrapText="1" indent="1"/>
    </xf>
    <xf numFmtId="177" fontId="12" fillId="0" borderId="14" xfId="4" applyNumberFormat="1" applyFont="1" applyBorder="1" applyAlignment="1">
      <alignment horizontal="right" vertical="center" wrapText="1" indent="1"/>
    </xf>
    <xf numFmtId="177" fontId="9" fillId="0" borderId="4" xfId="4" applyNumberFormat="1" applyFont="1" applyBorder="1" applyAlignment="1">
      <alignment horizontal="right" vertical="center" wrapText="1" indent="1"/>
    </xf>
    <xf numFmtId="0" fontId="9" fillId="2" borderId="0" xfId="4" applyFont="1" applyFill="1" applyAlignment="1">
      <alignment vertical="center"/>
    </xf>
    <xf numFmtId="0" fontId="11" fillId="2" borderId="0" xfId="4" applyFont="1" applyFill="1" applyAlignment="1">
      <alignment vertical="center"/>
    </xf>
    <xf numFmtId="0" fontId="9" fillId="0" borderId="0" xfId="4" applyFont="1" applyAlignment="1">
      <alignment vertical="center"/>
    </xf>
    <xf numFmtId="178" fontId="9" fillId="2" borderId="0" xfId="2" applyNumberFormat="1" applyFont="1" applyFill="1" applyAlignment="1">
      <alignment vertical="center"/>
    </xf>
    <xf numFmtId="179" fontId="9" fillId="0" borderId="0" xfId="3" applyNumberFormat="1" applyFont="1"/>
    <xf numFmtId="0" fontId="11" fillId="0" borderId="0" xfId="4" applyFont="1" applyAlignment="1">
      <alignment vertical="center"/>
    </xf>
    <xf numFmtId="0" fontId="9" fillId="0" borderId="0" xfId="4" applyFont="1" applyAlignment="1">
      <alignment horizontal="right" vertical="center"/>
    </xf>
    <xf numFmtId="0" fontId="9" fillId="2" borderId="0" xfId="4" applyFont="1" applyFill="1" applyAlignment="1">
      <alignment horizontal="right" vertical="center"/>
    </xf>
    <xf numFmtId="0" fontId="9" fillId="0" borderId="0" xfId="3" applyFont="1" applyAlignment="1">
      <alignment horizontal="center" vertical="center"/>
    </xf>
    <xf numFmtId="0" fontId="13" fillId="0" borderId="0" xfId="3" applyFont="1" applyAlignment="1">
      <alignment vertical="center"/>
    </xf>
    <xf numFmtId="0" fontId="13" fillId="0" borderId="0" xfId="3" applyFont="1" applyAlignment="1">
      <alignment horizontal="centerContinuous" vertical="center"/>
    </xf>
    <xf numFmtId="0" fontId="9" fillId="0" borderId="0" xfId="3" applyFont="1" applyAlignment="1">
      <alignment horizontal="centerContinuous" vertical="center"/>
    </xf>
    <xf numFmtId="0" fontId="9" fillId="0" borderId="0" xfId="3" applyFont="1" applyAlignment="1">
      <alignment horizontal="left" vertical="center"/>
    </xf>
    <xf numFmtId="0" fontId="9" fillId="0" borderId="2" xfId="3" applyFont="1" applyBorder="1" applyAlignment="1">
      <alignment horizontal="right" vertical="center"/>
    </xf>
    <xf numFmtId="0" fontId="9" fillId="0" borderId="4" xfId="3" applyFont="1" applyBorder="1" applyAlignment="1">
      <alignment horizontal="left" vertical="center"/>
    </xf>
    <xf numFmtId="0" fontId="9" fillId="0" borderId="3" xfId="3" applyFont="1" applyBorder="1" applyAlignment="1">
      <alignment horizontal="center" vertical="center"/>
    </xf>
    <xf numFmtId="0" fontId="9" fillId="0" borderId="4" xfId="3" applyFont="1" applyBorder="1" applyAlignment="1">
      <alignment horizontal="center" vertical="center"/>
    </xf>
    <xf numFmtId="0" fontId="14" fillId="0" borderId="0" xfId="3" applyFont="1" applyAlignment="1">
      <alignment vertical="center"/>
    </xf>
    <xf numFmtId="0" fontId="9" fillId="0" borderId="1" xfId="3" applyFont="1" applyBorder="1" applyAlignment="1">
      <alignment horizontal="center" vertical="center"/>
    </xf>
    <xf numFmtId="180" fontId="9" fillId="0" borderId="15" xfId="3" applyNumberFormat="1" applyFont="1" applyBorder="1" applyAlignment="1">
      <alignment horizontal="center" vertical="center"/>
    </xf>
    <xf numFmtId="180" fontId="9" fillId="0" borderId="0" xfId="3" applyNumberFormat="1" applyFont="1" applyAlignment="1">
      <alignment horizontal="center" vertical="center"/>
    </xf>
    <xf numFmtId="181" fontId="12" fillId="0" borderId="15" xfId="3" applyNumberFormat="1" applyFont="1" applyBorder="1" applyAlignment="1">
      <alignment horizontal="center" vertical="center"/>
    </xf>
    <xf numFmtId="181" fontId="12" fillId="0" borderId="16" xfId="3" applyNumberFormat="1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6" fillId="0" borderId="0" xfId="3" applyFont="1" applyAlignment="1">
      <alignment horizontal="center" vertical="center"/>
    </xf>
    <xf numFmtId="0" fontId="9" fillId="0" borderId="1" xfId="3" applyFont="1" applyBorder="1" applyAlignment="1">
      <alignment horizontal="centerContinuous" vertical="center"/>
    </xf>
    <xf numFmtId="181" fontId="12" fillId="0" borderId="17" xfId="3" applyNumberFormat="1" applyFont="1" applyBorder="1" applyAlignment="1">
      <alignment horizontal="center" vertical="center"/>
    </xf>
    <xf numFmtId="181" fontId="12" fillId="0" borderId="0" xfId="3" applyNumberFormat="1" applyFont="1" applyAlignment="1">
      <alignment horizontal="center" vertical="center"/>
    </xf>
    <xf numFmtId="3" fontId="9" fillId="0" borderId="0" xfId="3" applyNumberFormat="1" applyFont="1" applyAlignment="1">
      <alignment vertical="center"/>
    </xf>
    <xf numFmtId="182" fontId="9" fillId="0" borderId="0" xfId="3" applyNumberFormat="1" applyFont="1" applyAlignment="1">
      <alignment horizontal="center" vertical="center"/>
    </xf>
    <xf numFmtId="180" fontId="9" fillId="0" borderId="6" xfId="3" applyNumberFormat="1" applyFont="1" applyBorder="1" applyAlignment="1">
      <alignment horizontal="center" vertical="center"/>
    </xf>
    <xf numFmtId="181" fontId="12" fillId="0" borderId="6" xfId="3" applyNumberFormat="1" applyFont="1" applyBorder="1" applyAlignment="1">
      <alignment horizontal="center" vertical="center"/>
    </xf>
    <xf numFmtId="181" fontId="12" fillId="0" borderId="7" xfId="3" applyNumberFormat="1" applyFont="1" applyBorder="1" applyAlignment="1">
      <alignment horizontal="center" vertical="center"/>
    </xf>
    <xf numFmtId="180" fontId="9" fillId="0" borderId="0" xfId="3" applyNumberFormat="1" applyFont="1" applyAlignment="1">
      <alignment vertical="center"/>
    </xf>
    <xf numFmtId="183" fontId="9" fillId="0" borderId="0" xfId="1" applyNumberFormat="1" applyFont="1" applyAlignment="1">
      <alignment horizontal="center" vertical="center"/>
    </xf>
    <xf numFmtId="184" fontId="9" fillId="0" borderId="0" xfId="1" applyNumberFormat="1" applyFont="1" applyAlignment="1">
      <alignment horizontal="center" vertical="center"/>
    </xf>
    <xf numFmtId="0" fontId="9" fillId="0" borderId="17" xfId="3" applyFont="1" applyBorder="1" applyAlignment="1">
      <alignment horizontal="left" vertical="center"/>
    </xf>
    <xf numFmtId="0" fontId="9" fillId="0" borderId="2" xfId="3" applyFont="1" applyBorder="1" applyAlignment="1">
      <alignment horizontal="center" vertical="center"/>
    </xf>
    <xf numFmtId="183" fontId="9" fillId="0" borderId="1" xfId="1" applyNumberFormat="1" applyFont="1" applyBorder="1" applyAlignment="1">
      <alignment horizontal="center" vertical="center"/>
    </xf>
    <xf numFmtId="183" fontId="9" fillId="0" borderId="18" xfId="1" applyNumberFormat="1" applyFont="1" applyBorder="1" applyAlignment="1">
      <alignment horizontal="center" vertical="center"/>
    </xf>
    <xf numFmtId="183" fontId="9" fillId="0" borderId="15" xfId="1" applyNumberFormat="1" applyFont="1" applyBorder="1" applyAlignment="1">
      <alignment horizontal="center" vertical="center"/>
    </xf>
    <xf numFmtId="183" fontId="9" fillId="0" borderId="0" xfId="1" applyNumberFormat="1" applyFont="1" applyBorder="1" applyAlignment="1">
      <alignment horizontal="center" vertical="center"/>
    </xf>
    <xf numFmtId="183" fontId="12" fillId="0" borderId="18" xfId="1" applyNumberFormat="1" applyFont="1" applyFill="1" applyBorder="1" applyAlignment="1">
      <alignment horizontal="center" vertical="center"/>
    </xf>
    <xf numFmtId="183" fontId="12" fillId="0" borderId="15" xfId="1" applyNumberFormat="1" applyFont="1" applyFill="1" applyBorder="1" applyAlignment="1">
      <alignment horizontal="center" vertical="center"/>
    </xf>
    <xf numFmtId="183" fontId="12" fillId="0" borderId="16" xfId="1" applyNumberFormat="1" applyFont="1" applyFill="1" applyBorder="1" applyAlignment="1">
      <alignment horizontal="center" vertical="center"/>
    </xf>
    <xf numFmtId="183" fontId="9" fillId="0" borderId="19" xfId="1" applyNumberFormat="1" applyFont="1" applyBorder="1" applyAlignment="1">
      <alignment horizontal="center" vertical="center"/>
    </xf>
    <xf numFmtId="183" fontId="12" fillId="0" borderId="19" xfId="1" applyNumberFormat="1" applyFont="1" applyFill="1" applyBorder="1" applyAlignment="1">
      <alignment horizontal="center" vertical="center"/>
    </xf>
    <xf numFmtId="183" fontId="12" fillId="0" borderId="0" xfId="1" applyNumberFormat="1" applyFont="1" applyFill="1" applyBorder="1" applyAlignment="1">
      <alignment horizontal="center" vertical="center"/>
    </xf>
    <xf numFmtId="183" fontId="12" fillId="0" borderId="17" xfId="1" applyNumberFormat="1" applyFont="1" applyFill="1" applyBorder="1" applyAlignment="1">
      <alignment horizontal="center" vertical="center"/>
    </xf>
    <xf numFmtId="184" fontId="9" fillId="0" borderId="1" xfId="1" applyNumberFormat="1" applyFont="1" applyBorder="1" applyAlignment="1">
      <alignment horizontal="center" vertical="center" shrinkToFit="1"/>
    </xf>
    <xf numFmtId="184" fontId="9" fillId="0" borderId="19" xfId="1" applyNumberFormat="1" applyFont="1" applyBorder="1" applyAlignment="1">
      <alignment horizontal="center" vertical="center"/>
    </xf>
    <xf numFmtId="184" fontId="9" fillId="0" borderId="0" xfId="1" applyNumberFormat="1" applyFont="1" applyBorder="1" applyAlignment="1">
      <alignment horizontal="center" vertical="center"/>
    </xf>
    <xf numFmtId="184" fontId="12" fillId="0" borderId="19" xfId="1" applyNumberFormat="1" applyFont="1" applyFill="1" applyBorder="1" applyAlignment="1">
      <alignment horizontal="center" vertical="center"/>
    </xf>
    <xf numFmtId="184" fontId="12" fillId="0" borderId="0" xfId="1" applyNumberFormat="1" applyFont="1" applyFill="1" applyBorder="1" applyAlignment="1">
      <alignment horizontal="center" vertical="center"/>
    </xf>
    <xf numFmtId="184" fontId="12" fillId="0" borderId="17" xfId="1" applyNumberFormat="1" applyFont="1" applyFill="1" applyBorder="1" applyAlignment="1">
      <alignment horizontal="center" vertical="center"/>
    </xf>
    <xf numFmtId="184" fontId="9" fillId="0" borderId="5" xfId="1" applyNumberFormat="1" applyFont="1" applyBorder="1" applyAlignment="1">
      <alignment horizontal="center" vertical="center"/>
    </xf>
    <xf numFmtId="184" fontId="9" fillId="0" borderId="6" xfId="1" applyNumberFormat="1" applyFont="1" applyBorder="1" applyAlignment="1">
      <alignment horizontal="center" vertical="center"/>
    </xf>
    <xf numFmtId="184" fontId="12" fillId="0" borderId="5" xfId="1" applyNumberFormat="1" applyFont="1" applyFill="1" applyBorder="1" applyAlignment="1">
      <alignment horizontal="center" vertical="center"/>
    </xf>
    <xf numFmtId="184" fontId="12" fillId="0" borderId="6" xfId="1" applyNumberFormat="1" applyFont="1" applyFill="1" applyBorder="1" applyAlignment="1">
      <alignment horizontal="center" vertical="center"/>
    </xf>
    <xf numFmtId="184" fontId="12" fillId="0" borderId="7" xfId="1" applyNumberFormat="1" applyFont="1" applyFill="1" applyBorder="1" applyAlignment="1">
      <alignment horizontal="center" vertical="center"/>
    </xf>
    <xf numFmtId="184" fontId="9" fillId="0" borderId="0" xfId="1" applyNumberFormat="1" applyFont="1" applyAlignment="1">
      <alignment horizontal="right" vertical="center"/>
    </xf>
    <xf numFmtId="0" fontId="9" fillId="0" borderId="2" xfId="3" applyFont="1" applyBorder="1" applyAlignment="1">
      <alignment horizontal="center" vertical="center" shrinkToFit="1"/>
    </xf>
    <xf numFmtId="0" fontId="9" fillId="0" borderId="18" xfId="3" applyFont="1" applyBorder="1" applyAlignment="1">
      <alignment horizontal="right" vertical="center" indent="1"/>
    </xf>
    <xf numFmtId="0" fontId="9" fillId="0" borderId="15" xfId="3" applyFont="1" applyBorder="1" applyAlignment="1">
      <alignment horizontal="right" vertical="center" indent="1"/>
    </xf>
    <xf numFmtId="0" fontId="9" fillId="0" borderId="0" xfId="3" applyFont="1" applyAlignment="1">
      <alignment horizontal="right" vertical="center" indent="1"/>
    </xf>
    <xf numFmtId="0" fontId="9" fillId="0" borderId="16" xfId="3" applyFont="1" applyBorder="1" applyAlignment="1">
      <alignment horizontal="right" vertical="center" indent="1"/>
    </xf>
    <xf numFmtId="4" fontId="9" fillId="0" borderId="19" xfId="3" applyNumberFormat="1" applyFont="1" applyBorder="1" applyAlignment="1">
      <alignment vertical="center"/>
    </xf>
    <xf numFmtId="4" fontId="9" fillId="0" borderId="0" xfId="3" applyNumberFormat="1" applyFont="1" applyAlignment="1">
      <alignment vertical="center"/>
    </xf>
    <xf numFmtId="185" fontId="9" fillId="0" borderId="17" xfId="3" applyNumberFormat="1" applyFont="1" applyBorder="1" applyAlignment="1">
      <alignment vertical="center"/>
    </xf>
    <xf numFmtId="185" fontId="9" fillId="0" borderId="0" xfId="3" applyNumberFormat="1" applyFont="1" applyAlignment="1">
      <alignment vertical="center"/>
    </xf>
    <xf numFmtId="0" fontId="9" fillId="0" borderId="1" xfId="3" applyFont="1" applyBorder="1" applyAlignment="1">
      <alignment horizontal="center" vertical="center" shrinkToFit="1"/>
    </xf>
    <xf numFmtId="0" fontId="9" fillId="0" borderId="19" xfId="3" applyFont="1" applyBorder="1" applyAlignment="1">
      <alignment horizontal="right" vertical="center" indent="1"/>
    </xf>
    <xf numFmtId="0" fontId="9" fillId="0" borderId="17" xfId="3" applyFont="1" applyBorder="1" applyAlignment="1">
      <alignment horizontal="right" vertical="center" indent="1"/>
    </xf>
    <xf numFmtId="0" fontId="9" fillId="0" borderId="19" xfId="3" applyFont="1" applyBorder="1" applyAlignment="1">
      <alignment vertical="center"/>
    </xf>
    <xf numFmtId="185" fontId="9" fillId="0" borderId="0" xfId="3" applyNumberFormat="1" applyFont="1" applyAlignment="1">
      <alignment horizontal="right" vertical="center" indent="1"/>
    </xf>
    <xf numFmtId="185" fontId="9" fillId="0" borderId="0" xfId="3" applyNumberFormat="1" applyFont="1" applyAlignment="1">
      <alignment horizontal="right" vertical="center"/>
    </xf>
    <xf numFmtId="185" fontId="9" fillId="0" borderId="17" xfId="3" applyNumberFormat="1" applyFont="1" applyBorder="1" applyAlignment="1">
      <alignment horizontal="center" vertical="center"/>
    </xf>
    <xf numFmtId="185" fontId="9" fillId="0" borderId="0" xfId="3" applyNumberFormat="1" applyFont="1" applyAlignment="1">
      <alignment horizontal="center" vertical="center"/>
    </xf>
    <xf numFmtId="185" fontId="9" fillId="0" borderId="17" xfId="3" applyNumberFormat="1" applyFont="1" applyBorder="1" applyAlignment="1">
      <alignment horizontal="right" vertical="center" indent="1"/>
    </xf>
    <xf numFmtId="4" fontId="9" fillId="0" borderId="5" xfId="3" applyNumberFormat="1" applyFont="1" applyBorder="1" applyAlignment="1">
      <alignment vertical="center"/>
    </xf>
    <xf numFmtId="4" fontId="9" fillId="0" borderId="6" xfId="3" applyNumberFormat="1" applyFont="1" applyBorder="1" applyAlignment="1">
      <alignment vertical="center"/>
    </xf>
    <xf numFmtId="185" fontId="9" fillId="0" borderId="6" xfId="3" applyNumberFormat="1" applyFont="1" applyBorder="1" applyAlignment="1">
      <alignment vertical="center"/>
    </xf>
    <xf numFmtId="186" fontId="9" fillId="0" borderId="6" xfId="3" applyNumberFormat="1" applyFont="1" applyBorder="1" applyAlignment="1">
      <alignment vertical="center"/>
    </xf>
    <xf numFmtId="185" fontId="9" fillId="0" borderId="7" xfId="3" applyNumberFormat="1" applyFont="1" applyBorder="1" applyAlignment="1">
      <alignment vertical="center"/>
    </xf>
    <xf numFmtId="0" fontId="18" fillId="0" borderId="0" xfId="3" applyFont="1" applyAlignment="1">
      <alignment vertical="center"/>
    </xf>
    <xf numFmtId="0" fontId="18" fillId="0" borderId="0" xfId="3" applyFont="1" applyAlignment="1">
      <alignment horizontal="center" vertical="center" shrinkToFit="1"/>
    </xf>
    <xf numFmtId="0" fontId="18" fillId="0" borderId="0" xfId="3" applyFont="1" applyAlignment="1">
      <alignment horizontal="center" vertical="center"/>
    </xf>
    <xf numFmtId="0" fontId="18" fillId="0" borderId="2" xfId="3" applyFont="1" applyBorder="1" applyAlignment="1">
      <alignment horizontal="distributed" vertical="center"/>
    </xf>
    <xf numFmtId="0" fontId="18" fillId="0" borderId="3" xfId="3" applyFont="1" applyBorder="1" applyAlignment="1">
      <alignment horizontal="distributed" vertical="center"/>
    </xf>
    <xf numFmtId="0" fontId="18" fillId="0" borderId="14" xfId="3" applyFont="1" applyBorder="1" applyAlignment="1">
      <alignment horizontal="distributed" vertical="center"/>
    </xf>
    <xf numFmtId="0" fontId="18" fillId="0" borderId="4" xfId="3" applyFont="1" applyBorder="1" applyAlignment="1">
      <alignment horizontal="distributed" vertical="center"/>
    </xf>
    <xf numFmtId="0" fontId="18" fillId="0" borderId="1" xfId="3" applyFont="1" applyBorder="1" applyAlignment="1">
      <alignment horizontal="center" vertical="center"/>
    </xf>
    <xf numFmtId="0" fontId="18" fillId="0" borderId="1" xfId="3" applyFont="1" applyBorder="1" applyAlignment="1">
      <alignment horizontal="center" vertical="center" shrinkToFit="1"/>
    </xf>
    <xf numFmtId="0" fontId="18" fillId="0" borderId="19" xfId="3" applyFont="1" applyBorder="1" applyAlignment="1">
      <alignment vertical="center"/>
    </xf>
    <xf numFmtId="0" fontId="18" fillId="0" borderId="0" xfId="3" applyFont="1" applyAlignment="1">
      <alignment horizontal="right" vertical="center"/>
    </xf>
    <xf numFmtId="0" fontId="18" fillId="0" borderId="23" xfId="3" applyFont="1" applyBorder="1" applyAlignment="1">
      <alignment horizontal="right" vertical="center"/>
    </xf>
    <xf numFmtId="0" fontId="18" fillId="0" borderId="17" xfId="3" applyFont="1" applyBorder="1" applyAlignment="1">
      <alignment vertical="center"/>
    </xf>
    <xf numFmtId="0" fontId="18" fillId="0" borderId="18" xfId="3" applyFont="1" applyBorder="1" applyAlignment="1">
      <alignment horizontal="right" vertical="center"/>
    </xf>
    <xf numFmtId="2" fontId="18" fillId="0" borderId="15" xfId="3" applyNumberFormat="1" applyFont="1" applyBorder="1" applyAlignment="1">
      <alignment horizontal="right" vertical="center"/>
    </xf>
    <xf numFmtId="0" fontId="18" fillId="0" borderId="15" xfId="3" applyFont="1" applyBorder="1" applyAlignment="1">
      <alignment horizontal="right" vertical="center"/>
    </xf>
    <xf numFmtId="0" fontId="18" fillId="0" borderId="24" xfId="3" applyFont="1" applyBorder="1" applyAlignment="1">
      <alignment horizontal="right" vertical="center"/>
    </xf>
    <xf numFmtId="187" fontId="18" fillId="0" borderId="25" xfId="1" applyNumberFormat="1" applyFont="1" applyFill="1" applyBorder="1" applyAlignment="1">
      <alignment horizontal="right" vertical="center"/>
    </xf>
    <xf numFmtId="2" fontId="18" fillId="0" borderId="19" xfId="3" applyNumberFormat="1" applyFont="1" applyBorder="1" applyAlignment="1">
      <alignment vertical="center"/>
    </xf>
    <xf numFmtId="40" fontId="18" fillId="0" borderId="0" xfId="1" applyNumberFormat="1" applyFont="1" applyBorder="1" applyAlignment="1">
      <alignment vertical="center"/>
    </xf>
    <xf numFmtId="2" fontId="18" fillId="0" borderId="0" xfId="3" applyNumberFormat="1" applyFont="1" applyAlignment="1">
      <alignment vertical="center"/>
    </xf>
    <xf numFmtId="40" fontId="18" fillId="0" borderId="17" xfId="1" applyNumberFormat="1" applyFont="1" applyBorder="1" applyAlignment="1">
      <alignment vertical="center"/>
    </xf>
    <xf numFmtId="40" fontId="18" fillId="0" borderId="19" xfId="1" applyNumberFormat="1" applyFont="1" applyFill="1" applyBorder="1" applyAlignment="1">
      <alignment horizontal="right" vertical="center"/>
    </xf>
    <xf numFmtId="40" fontId="18" fillId="0" borderId="0" xfId="3" applyNumberFormat="1" applyFont="1" applyAlignment="1">
      <alignment horizontal="right" vertical="center"/>
    </xf>
    <xf numFmtId="40" fontId="18" fillId="0" borderId="0" xfId="1" applyNumberFormat="1" applyFont="1" applyFill="1" applyBorder="1" applyAlignment="1">
      <alignment horizontal="right" vertical="center"/>
    </xf>
    <xf numFmtId="40" fontId="18" fillId="0" borderId="25" xfId="1" applyNumberFormat="1" applyFont="1" applyFill="1" applyBorder="1" applyAlignment="1">
      <alignment horizontal="right" vertical="center"/>
    </xf>
    <xf numFmtId="0" fontId="18" fillId="0" borderId="19" xfId="3" applyFont="1" applyBorder="1" applyAlignment="1">
      <alignment horizontal="right" vertical="center"/>
    </xf>
    <xf numFmtId="38" fontId="18" fillId="0" borderId="25" xfId="1" applyFont="1" applyFill="1" applyBorder="1" applyAlignment="1">
      <alignment horizontal="right" vertical="center"/>
    </xf>
    <xf numFmtId="40" fontId="18" fillId="0" borderId="19" xfId="1" applyNumberFormat="1" applyFont="1" applyBorder="1" applyAlignment="1">
      <alignment vertical="center"/>
    </xf>
    <xf numFmtId="38" fontId="18" fillId="0" borderId="0" xfId="1" applyFont="1" applyBorder="1" applyAlignment="1">
      <alignment horizontal="right" vertical="center"/>
    </xf>
    <xf numFmtId="188" fontId="18" fillId="0" borderId="5" xfId="1" applyNumberFormat="1" applyFont="1" applyFill="1" applyBorder="1" applyAlignment="1">
      <alignment horizontal="right" vertical="center"/>
    </xf>
    <xf numFmtId="188" fontId="18" fillId="0" borderId="6" xfId="3" applyNumberFormat="1" applyFont="1" applyBorder="1" applyAlignment="1">
      <alignment horizontal="right" vertical="center"/>
    </xf>
    <xf numFmtId="177" fontId="18" fillId="0" borderId="6" xfId="3" applyNumberFormat="1" applyFont="1" applyBorder="1" applyAlignment="1">
      <alignment horizontal="right" vertical="center"/>
    </xf>
    <xf numFmtId="177" fontId="18" fillId="0" borderId="26" xfId="3" applyNumberFormat="1" applyFont="1" applyBorder="1" applyAlignment="1">
      <alignment horizontal="right" vertical="center"/>
    </xf>
    <xf numFmtId="0" fontId="18" fillId="0" borderId="27" xfId="3" applyFont="1" applyBorder="1" applyAlignment="1">
      <alignment vertical="center"/>
    </xf>
    <xf numFmtId="0" fontId="18" fillId="0" borderId="28" xfId="3" applyFont="1" applyBorder="1" applyAlignment="1">
      <alignment horizontal="right" vertical="center"/>
    </xf>
    <xf numFmtId="0" fontId="18" fillId="0" borderId="28" xfId="3" applyFont="1" applyBorder="1" applyAlignment="1">
      <alignment vertical="center"/>
    </xf>
    <xf numFmtId="0" fontId="18" fillId="0" borderId="29" xfId="3" applyFont="1" applyBorder="1" applyAlignment="1">
      <alignment horizontal="right" vertical="center"/>
    </xf>
    <xf numFmtId="0" fontId="18" fillId="0" borderId="30" xfId="3" applyFont="1" applyBorder="1" applyAlignment="1">
      <alignment vertical="center"/>
    </xf>
    <xf numFmtId="40" fontId="18" fillId="0" borderId="31" xfId="1" applyNumberFormat="1" applyFont="1" applyBorder="1" applyAlignment="1">
      <alignment vertical="center"/>
    </xf>
    <xf numFmtId="0" fontId="18" fillId="0" borderId="32" xfId="3" applyFont="1" applyBorder="1" applyAlignment="1">
      <alignment horizontal="right" vertical="center"/>
    </xf>
    <xf numFmtId="40" fontId="18" fillId="0" borderId="32" xfId="1" applyNumberFormat="1" applyFont="1" applyBorder="1" applyAlignment="1">
      <alignment vertical="center"/>
    </xf>
    <xf numFmtId="2" fontId="18" fillId="0" borderId="32" xfId="3" applyNumberFormat="1" applyFont="1" applyBorder="1" applyAlignment="1">
      <alignment vertical="center"/>
    </xf>
    <xf numFmtId="0" fontId="18" fillId="0" borderId="33" xfId="3" applyFont="1" applyBorder="1" applyAlignment="1">
      <alignment horizontal="right" vertical="center"/>
    </xf>
    <xf numFmtId="40" fontId="18" fillId="0" borderId="34" xfId="1" applyNumberFormat="1" applyFont="1" applyBorder="1" applyAlignment="1">
      <alignment vertical="center"/>
    </xf>
    <xf numFmtId="40" fontId="18" fillId="0" borderId="35" xfId="1" applyNumberFormat="1" applyFont="1" applyFill="1" applyBorder="1" applyAlignment="1">
      <alignment horizontal="right" vertical="center"/>
    </xf>
    <xf numFmtId="40" fontId="18" fillId="0" borderId="5" xfId="1" applyNumberFormat="1" applyFont="1" applyBorder="1" applyAlignment="1">
      <alignment vertical="center"/>
    </xf>
    <xf numFmtId="0" fontId="18" fillId="0" borderId="6" xfId="3" applyFont="1" applyBorder="1" applyAlignment="1">
      <alignment horizontal="right" vertical="center"/>
    </xf>
    <xf numFmtId="40" fontId="18" fillId="0" borderId="6" xfId="1" applyNumberFormat="1" applyFont="1" applyBorder="1" applyAlignment="1">
      <alignment vertical="center"/>
    </xf>
    <xf numFmtId="2" fontId="18" fillId="0" borderId="6" xfId="3" applyNumberFormat="1" applyFont="1" applyBorder="1" applyAlignment="1">
      <alignment vertical="center"/>
    </xf>
    <xf numFmtId="0" fontId="18" fillId="0" borderId="26" xfId="3" applyFont="1" applyBorder="1" applyAlignment="1">
      <alignment horizontal="right" vertical="center"/>
    </xf>
    <xf numFmtId="40" fontId="18" fillId="0" borderId="7" xfId="1" applyNumberFormat="1" applyFont="1" applyBorder="1" applyAlignment="1">
      <alignment vertical="center"/>
    </xf>
    <xf numFmtId="188" fontId="18" fillId="0" borderId="19" xfId="1" applyNumberFormat="1" applyFont="1" applyFill="1" applyBorder="1" applyAlignment="1">
      <alignment horizontal="right" vertical="center"/>
    </xf>
    <xf numFmtId="188" fontId="18" fillId="0" borderId="0" xfId="3" applyNumberFormat="1" applyFont="1" applyAlignment="1">
      <alignment horizontal="right" vertical="center"/>
    </xf>
    <xf numFmtId="188" fontId="18" fillId="0" borderId="0" xfId="1" applyNumberFormat="1" applyFont="1" applyFill="1" applyBorder="1" applyAlignment="1">
      <alignment horizontal="right" vertical="center"/>
    </xf>
    <xf numFmtId="188" fontId="18" fillId="0" borderId="23" xfId="3" applyNumberFormat="1" applyFont="1" applyBorder="1" applyAlignment="1">
      <alignment horizontal="right" vertical="center"/>
    </xf>
    <xf numFmtId="190" fontId="18" fillId="0" borderId="0" xfId="3" applyNumberFormat="1" applyFont="1" applyAlignment="1">
      <alignment vertical="center"/>
    </xf>
    <xf numFmtId="0" fontId="1" fillId="0" borderId="0" xfId="3"/>
    <xf numFmtId="0" fontId="12" fillId="0" borderId="17" xfId="3" applyFont="1" applyBorder="1" applyAlignment="1">
      <alignment horizontal="left" vertical="center"/>
    </xf>
    <xf numFmtId="0" fontId="9" fillId="0" borderId="4" xfId="3" applyFont="1" applyBorder="1" applyAlignment="1">
      <alignment vertical="center"/>
    </xf>
    <xf numFmtId="0" fontId="9" fillId="0" borderId="36" xfId="3" applyFont="1" applyBorder="1" applyAlignment="1">
      <alignment horizontal="distributed" vertical="center"/>
    </xf>
    <xf numFmtId="0" fontId="9" fillId="0" borderId="14" xfId="3" applyFont="1" applyBorder="1" applyAlignment="1">
      <alignment horizontal="distributed" vertical="center"/>
    </xf>
    <xf numFmtId="38" fontId="12" fillId="0" borderId="18" xfId="1" applyFont="1" applyFill="1" applyBorder="1" applyAlignment="1">
      <alignment vertical="center" shrinkToFit="1"/>
    </xf>
    <xf numFmtId="38" fontId="12" fillId="0" borderId="24" xfId="1" applyFont="1" applyFill="1" applyBorder="1" applyAlignment="1">
      <alignment vertical="center"/>
    </xf>
    <xf numFmtId="38" fontId="12" fillId="0" borderId="16" xfId="1" applyFont="1" applyFill="1" applyBorder="1" applyAlignment="1">
      <alignment vertical="center"/>
    </xf>
    <xf numFmtId="0" fontId="1" fillId="0" borderId="0" xfId="3" applyAlignment="1">
      <alignment horizontal="right"/>
    </xf>
    <xf numFmtId="38" fontId="12" fillId="0" borderId="19" xfId="1" applyFont="1" applyFill="1" applyBorder="1" applyAlignment="1">
      <alignment vertical="center"/>
    </xf>
    <xf numFmtId="38" fontId="12" fillId="0" borderId="23" xfId="1" applyFont="1" applyFill="1" applyBorder="1" applyAlignment="1">
      <alignment vertical="center"/>
    </xf>
    <xf numFmtId="1" fontId="12" fillId="0" borderId="25" xfId="3" applyNumberFormat="1" applyFont="1" applyBorder="1" applyAlignment="1">
      <alignment vertical="center"/>
    </xf>
    <xf numFmtId="38" fontId="12" fillId="0" borderId="23" xfId="1" applyFont="1" applyFill="1" applyBorder="1" applyAlignment="1">
      <alignment horizontal="right" vertical="center"/>
    </xf>
    <xf numFmtId="38" fontId="12" fillId="0" borderId="25" xfId="1" applyFont="1" applyFill="1" applyBorder="1" applyAlignment="1">
      <alignment vertical="center"/>
    </xf>
    <xf numFmtId="0" fontId="12" fillId="0" borderId="0" xfId="3" applyFont="1" applyAlignment="1">
      <alignment vertical="center"/>
    </xf>
    <xf numFmtId="191" fontId="12" fillId="0" borderId="19" xfId="5" applyNumberFormat="1" applyFont="1" applyFill="1" applyBorder="1" applyAlignment="1">
      <alignment vertical="center"/>
    </xf>
    <xf numFmtId="191" fontId="12" fillId="0" borderId="23" xfId="5" applyNumberFormat="1" applyFont="1" applyFill="1" applyBorder="1" applyAlignment="1">
      <alignment vertical="center"/>
    </xf>
    <xf numFmtId="192" fontId="9" fillId="0" borderId="25" xfId="3" applyNumberFormat="1" applyFont="1" applyBorder="1" applyAlignment="1">
      <alignment vertical="center"/>
    </xf>
    <xf numFmtId="0" fontId="12" fillId="0" borderId="19" xfId="3" applyFont="1" applyBorder="1" applyAlignment="1">
      <alignment horizontal="center" vertical="center" wrapText="1"/>
    </xf>
    <xf numFmtId="0" fontId="12" fillId="0" borderId="23" xfId="3" applyFont="1" applyBorder="1" applyAlignment="1">
      <alignment horizontal="center" vertical="center"/>
    </xf>
    <xf numFmtId="0" fontId="12" fillId="0" borderId="25" xfId="3" applyFont="1" applyBorder="1" applyAlignment="1">
      <alignment horizontal="center" vertical="center"/>
    </xf>
    <xf numFmtId="0" fontId="12" fillId="0" borderId="19" xfId="3" applyFont="1" applyBorder="1" applyAlignment="1">
      <alignment horizontal="center" vertical="center"/>
    </xf>
    <xf numFmtId="0" fontId="12" fillId="0" borderId="0" xfId="3" applyFont="1" applyAlignment="1">
      <alignment horizontal="right" vertical="center"/>
    </xf>
    <xf numFmtId="38" fontId="12" fillId="0" borderId="19" xfId="1" applyFont="1" applyFill="1" applyBorder="1" applyAlignment="1">
      <alignment horizontal="right" vertical="center"/>
    </xf>
    <xf numFmtId="38" fontId="12" fillId="0" borderId="25" xfId="3" applyNumberFormat="1" applyFont="1" applyBorder="1" applyAlignment="1">
      <alignment horizontal="right" vertical="center"/>
    </xf>
    <xf numFmtId="38" fontId="12" fillId="0" borderId="5" xfId="1" applyFont="1" applyFill="1" applyBorder="1" applyAlignment="1">
      <alignment horizontal="right" vertical="center"/>
    </xf>
    <xf numFmtId="38" fontId="12" fillId="0" borderId="26" xfId="1" applyFont="1" applyFill="1" applyBorder="1" applyAlignment="1">
      <alignment vertical="center"/>
    </xf>
    <xf numFmtId="38" fontId="12" fillId="0" borderId="7" xfId="3" applyNumberFormat="1" applyFont="1" applyBorder="1" applyAlignment="1">
      <alignment horizontal="right" vertical="center"/>
    </xf>
    <xf numFmtId="0" fontId="20" fillId="0" borderId="0" xfId="3" applyFont="1" applyAlignment="1">
      <alignment horizontal="right"/>
    </xf>
    <xf numFmtId="0" fontId="21" fillId="0" borderId="0" xfId="3" applyFont="1" applyAlignment="1">
      <alignment vertical="center"/>
    </xf>
    <xf numFmtId="183" fontId="9" fillId="0" borderId="3" xfId="3" applyNumberFormat="1" applyFont="1" applyBorder="1" applyAlignment="1">
      <alignment horizontal="center" vertical="center"/>
    </xf>
    <xf numFmtId="183" fontId="12" fillId="0" borderId="0" xfId="3" applyNumberFormat="1" applyFont="1" applyAlignment="1">
      <alignment horizontal="center" vertical="center"/>
    </xf>
    <xf numFmtId="183" fontId="9" fillId="0" borderId="6" xfId="3" applyNumberFormat="1" applyFont="1" applyBorder="1" applyAlignment="1">
      <alignment horizontal="center" vertical="center"/>
    </xf>
    <xf numFmtId="184" fontId="12" fillId="0" borderId="0" xfId="3" applyNumberFormat="1" applyFont="1" applyAlignment="1">
      <alignment horizontal="center" vertical="center"/>
    </xf>
    <xf numFmtId="191" fontId="12" fillId="0" borderId="6" xfId="5" applyNumberFormat="1" applyFont="1" applyFill="1" applyBorder="1" applyAlignment="1">
      <alignment horizontal="center" vertical="center"/>
    </xf>
    <xf numFmtId="191" fontId="12" fillId="0" borderId="7" xfId="5" applyNumberFormat="1" applyFont="1" applyFill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22" fillId="0" borderId="0" xfId="3" applyFont="1" applyAlignment="1">
      <alignment horizontal="centerContinuous" vertical="center"/>
    </xf>
    <xf numFmtId="0" fontId="12" fillId="0" borderId="0" xfId="3" applyFont="1" applyAlignment="1">
      <alignment horizontal="centerContinuous" vertical="center"/>
    </xf>
    <xf numFmtId="0" fontId="12" fillId="0" borderId="37" xfId="3" applyFont="1" applyBorder="1" applyAlignment="1">
      <alignment horizontal="center" vertical="center"/>
    </xf>
    <xf numFmtId="0" fontId="12" fillId="0" borderId="15" xfId="3" applyFont="1" applyBorder="1" applyAlignment="1">
      <alignment vertical="center"/>
    </xf>
    <xf numFmtId="0" fontId="12" fillId="0" borderId="2" xfId="3" applyFont="1" applyBorder="1" applyAlignment="1">
      <alignment vertical="center"/>
    </xf>
    <xf numFmtId="0" fontId="12" fillId="0" borderId="16" xfId="3" applyFont="1" applyBorder="1" applyAlignment="1">
      <alignment vertical="center"/>
    </xf>
    <xf numFmtId="0" fontId="12" fillId="0" borderId="18" xfId="3" applyFont="1" applyBorder="1" applyAlignment="1">
      <alignment vertical="center"/>
    </xf>
    <xf numFmtId="0" fontId="12" fillId="0" borderId="4" xfId="3" applyFont="1" applyBorder="1" applyAlignment="1">
      <alignment vertical="center"/>
    </xf>
    <xf numFmtId="57" fontId="12" fillId="0" borderId="15" xfId="3" quotePrefix="1" applyNumberFormat="1" applyFont="1" applyBorder="1" applyAlignment="1">
      <alignment horizontal="center" vertical="center"/>
    </xf>
    <xf numFmtId="57" fontId="12" fillId="0" borderId="15" xfId="3" applyNumberFormat="1" applyFont="1" applyBorder="1" applyAlignment="1">
      <alignment horizontal="center" vertical="center"/>
    </xf>
    <xf numFmtId="193" fontId="12" fillId="0" borderId="15" xfId="3" applyNumberFormat="1" applyFont="1" applyBorder="1" applyAlignment="1">
      <alignment horizontal="center" vertical="center"/>
    </xf>
    <xf numFmtId="57" fontId="12" fillId="0" borderId="18" xfId="3" applyNumberFormat="1" applyFont="1" applyBorder="1" applyAlignment="1">
      <alignment horizontal="center" vertical="center"/>
    </xf>
    <xf numFmtId="0" fontId="12" fillId="0" borderId="16" xfId="3" applyFont="1" applyBorder="1" applyAlignment="1">
      <alignment horizontal="center" vertical="center"/>
    </xf>
    <xf numFmtId="0" fontId="12" fillId="0" borderId="15" xfId="3" applyFont="1" applyBorder="1" applyAlignment="1">
      <alignment horizontal="center" vertical="center"/>
    </xf>
    <xf numFmtId="57" fontId="12" fillId="0" borderId="16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191" fontId="12" fillId="0" borderId="19" xfId="1" applyNumberFormat="1" applyFont="1" applyBorder="1" applyAlignment="1">
      <alignment horizontal="right" vertical="center" indent="2"/>
    </xf>
    <xf numFmtId="191" fontId="12" fillId="0" borderId="0" xfId="1" applyNumberFormat="1" applyFont="1" applyBorder="1" applyAlignment="1">
      <alignment horizontal="right" vertical="center" indent="2"/>
    </xf>
    <xf numFmtId="191" fontId="12" fillId="0" borderId="17" xfId="1" applyNumberFormat="1" applyFont="1" applyBorder="1" applyAlignment="1">
      <alignment horizontal="right" vertical="center" indent="2"/>
    </xf>
    <xf numFmtId="0" fontId="12" fillId="0" borderId="2" xfId="3" applyFont="1" applyBorder="1" applyAlignment="1">
      <alignment horizontal="center" vertical="center"/>
    </xf>
    <xf numFmtId="191" fontId="12" fillId="0" borderId="0" xfId="3" applyNumberFormat="1" applyFont="1" applyAlignment="1">
      <alignment horizontal="right" vertical="center" indent="2"/>
    </xf>
    <xf numFmtId="0" fontId="12" fillId="0" borderId="38" xfId="3" applyFont="1" applyBorder="1" applyAlignment="1">
      <alignment horizontal="center" vertical="center"/>
    </xf>
    <xf numFmtId="38" fontId="12" fillId="0" borderId="19" xfId="1" applyFont="1" applyBorder="1" applyAlignment="1">
      <alignment horizontal="center" vertical="center"/>
    </xf>
    <xf numFmtId="38" fontId="12" fillId="0" borderId="0" xfId="1" applyFont="1" applyBorder="1" applyAlignment="1">
      <alignment horizontal="center" vertical="center"/>
    </xf>
    <xf numFmtId="38" fontId="12" fillId="0" borderId="17" xfId="1" applyFont="1" applyBorder="1" applyAlignment="1">
      <alignment horizontal="center" vertical="center"/>
    </xf>
    <xf numFmtId="0" fontId="12" fillId="0" borderId="17" xfId="3" applyFont="1" applyBorder="1" applyAlignment="1">
      <alignment horizontal="center" vertical="center"/>
    </xf>
    <xf numFmtId="0" fontId="12" fillId="0" borderId="5" xfId="3" applyFont="1" applyBorder="1" applyAlignment="1">
      <alignment vertical="center"/>
    </xf>
    <xf numFmtId="0" fontId="12" fillId="0" borderId="6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6" xfId="3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55" fontId="0" fillId="0" borderId="0" xfId="0" applyNumberFormat="1">
      <alignment vertical="center"/>
    </xf>
    <xf numFmtId="0" fontId="9" fillId="0" borderId="17" xfId="3" applyFont="1" applyBorder="1" applyAlignment="1">
      <alignment vertical="center"/>
    </xf>
    <xf numFmtId="0" fontId="9" fillId="0" borderId="3" xfId="3" applyFont="1" applyBorder="1" applyAlignment="1">
      <alignment horizontal="center" vertical="center" shrinkToFit="1"/>
    </xf>
    <xf numFmtId="0" fontId="9" fillId="0" borderId="0" xfId="3" applyFont="1" applyAlignment="1">
      <alignment horizontal="left" vertical="center" wrapText="1"/>
    </xf>
    <xf numFmtId="0" fontId="9" fillId="0" borderId="17" xfId="3" applyFont="1" applyBorder="1" applyAlignment="1">
      <alignment horizontal="center" vertical="center"/>
    </xf>
    <xf numFmtId="183" fontId="9" fillId="0" borderId="19" xfId="1" applyNumberFormat="1" applyFont="1" applyFill="1" applyBorder="1" applyAlignment="1">
      <alignment horizontal="right" vertical="center"/>
    </xf>
    <xf numFmtId="183" fontId="9" fillId="0" borderId="0" xfId="1" applyNumberFormat="1" applyFont="1" applyFill="1" applyBorder="1" applyAlignment="1">
      <alignment horizontal="right" vertical="center"/>
    </xf>
    <xf numFmtId="183" fontId="9" fillId="0" borderId="18" xfId="1" applyNumberFormat="1" applyFont="1" applyFill="1" applyBorder="1" applyAlignment="1">
      <alignment horizontal="right" vertical="center"/>
    </xf>
    <xf numFmtId="183" fontId="9" fillId="0" borderId="15" xfId="1" applyNumberFormat="1" applyFont="1" applyFill="1" applyBorder="1" applyAlignment="1">
      <alignment horizontal="right" vertical="center"/>
    </xf>
    <xf numFmtId="183" fontId="21" fillId="0" borderId="15" xfId="1" applyNumberFormat="1" applyFont="1" applyFill="1" applyBorder="1" applyAlignment="1">
      <alignment horizontal="right" vertical="center"/>
    </xf>
    <xf numFmtId="183" fontId="9" fillId="0" borderId="16" xfId="1" applyNumberFormat="1" applyFont="1" applyFill="1" applyBorder="1" applyAlignment="1">
      <alignment horizontal="right" vertical="center"/>
    </xf>
    <xf numFmtId="192" fontId="12" fillId="0" borderId="18" xfId="3" applyNumberFormat="1" applyFont="1" applyBorder="1" applyAlignment="1">
      <alignment vertical="center"/>
    </xf>
    <xf numFmtId="192" fontId="12" fillId="0" borderId="15" xfId="3" applyNumberFormat="1" applyFont="1" applyBorder="1" applyAlignment="1">
      <alignment vertical="center"/>
    </xf>
    <xf numFmtId="192" fontId="12" fillId="0" borderId="16" xfId="3" applyNumberFormat="1" applyFont="1" applyBorder="1" applyAlignment="1">
      <alignment vertical="center"/>
    </xf>
    <xf numFmtId="49" fontId="9" fillId="0" borderId="0" xfId="3" applyNumberFormat="1" applyFont="1" applyAlignment="1">
      <alignment horizontal="right" vertical="center"/>
    </xf>
    <xf numFmtId="192" fontId="9" fillId="3" borderId="18" xfId="3" applyNumberFormat="1" applyFont="1" applyFill="1" applyBorder="1" applyAlignment="1">
      <alignment vertical="center"/>
    </xf>
    <xf numFmtId="192" fontId="9" fillId="3" borderId="15" xfId="3" applyNumberFormat="1" applyFont="1" applyFill="1" applyBorder="1" applyAlignment="1">
      <alignment vertical="center"/>
    </xf>
    <xf numFmtId="192" fontId="9" fillId="3" borderId="16" xfId="3" applyNumberFormat="1" applyFont="1" applyFill="1" applyBorder="1" applyAlignment="1">
      <alignment vertical="center"/>
    </xf>
    <xf numFmtId="192" fontId="25" fillId="3" borderId="18" xfId="3" applyNumberFormat="1" applyFont="1" applyFill="1" applyBorder="1" applyAlignment="1">
      <alignment vertical="center"/>
    </xf>
    <xf numFmtId="192" fontId="25" fillId="3" borderId="15" xfId="3" applyNumberFormat="1" applyFont="1" applyFill="1" applyBorder="1" applyAlignment="1">
      <alignment vertical="center"/>
    </xf>
    <xf numFmtId="192" fontId="25" fillId="3" borderId="16" xfId="3" applyNumberFormat="1" applyFont="1" applyFill="1" applyBorder="1" applyAlignment="1">
      <alignment vertical="center"/>
    </xf>
    <xf numFmtId="192" fontId="25" fillId="3" borderId="15" xfId="3" applyNumberFormat="1" applyFont="1" applyFill="1" applyBorder="1" applyAlignment="1">
      <alignment horizontal="right" vertical="center"/>
    </xf>
    <xf numFmtId="192" fontId="9" fillId="0" borderId="18" xfId="3" applyNumberFormat="1" applyFont="1" applyBorder="1" applyAlignment="1">
      <alignment vertical="center"/>
    </xf>
    <xf numFmtId="192" fontId="9" fillId="0" borderId="15" xfId="3" applyNumberFormat="1" applyFont="1" applyBorder="1" applyAlignment="1">
      <alignment vertical="center"/>
    </xf>
    <xf numFmtId="192" fontId="9" fillId="0" borderId="16" xfId="3" applyNumberFormat="1" applyFont="1" applyBorder="1" applyAlignment="1">
      <alignment vertical="center"/>
    </xf>
    <xf numFmtId="192" fontId="9" fillId="0" borderId="19" xfId="3" applyNumberFormat="1" applyFont="1" applyBorder="1" applyAlignment="1">
      <alignment horizontal="right" vertical="center"/>
    </xf>
    <xf numFmtId="192" fontId="9" fillId="0" borderId="0" xfId="3" applyNumberFormat="1" applyFont="1" applyAlignment="1">
      <alignment horizontal="right" vertical="center"/>
    </xf>
    <xf numFmtId="192" fontId="9" fillId="0" borderId="17" xfId="3" applyNumberFormat="1" applyFont="1" applyBorder="1" applyAlignment="1">
      <alignment horizontal="right" vertical="center"/>
    </xf>
    <xf numFmtId="194" fontId="9" fillId="0" borderId="19" xfId="3" applyNumberFormat="1" applyFont="1" applyBorder="1" applyAlignment="1">
      <alignment horizontal="right" vertical="center"/>
    </xf>
    <xf numFmtId="194" fontId="9" fillId="0" borderId="0" xfId="3" applyNumberFormat="1" applyFont="1" applyAlignment="1">
      <alignment horizontal="right" vertical="center"/>
    </xf>
    <xf numFmtId="194" fontId="9" fillId="0" borderId="17" xfId="3" applyNumberFormat="1" applyFont="1" applyBorder="1" applyAlignment="1">
      <alignment horizontal="right" vertical="center"/>
    </xf>
    <xf numFmtId="192" fontId="12" fillId="0" borderId="19" xfId="3" applyNumberFormat="1" applyFont="1" applyBorder="1" applyAlignment="1">
      <alignment vertical="center"/>
    </xf>
    <xf numFmtId="192" fontId="12" fillId="0" borderId="0" xfId="3" applyNumberFormat="1" applyFont="1" applyAlignment="1">
      <alignment vertical="center"/>
    </xf>
    <xf numFmtId="192" fontId="12" fillId="0" borderId="17" xfId="3" applyNumberFormat="1" applyFont="1" applyBorder="1" applyAlignment="1">
      <alignment vertical="center"/>
    </xf>
    <xf numFmtId="192" fontId="9" fillId="3" borderId="19" xfId="3" applyNumberFormat="1" applyFont="1" applyFill="1" applyBorder="1" applyAlignment="1">
      <alignment vertical="center"/>
    </xf>
    <xf numFmtId="192" fontId="9" fillId="3" borderId="0" xfId="3" applyNumberFormat="1" applyFont="1" applyFill="1" applyAlignment="1">
      <alignment vertical="center"/>
    </xf>
    <xf numFmtId="192" fontId="9" fillId="3" borderId="17" xfId="3" applyNumberFormat="1" applyFont="1" applyFill="1" applyBorder="1" applyAlignment="1">
      <alignment vertical="center"/>
    </xf>
    <xf numFmtId="192" fontId="25" fillId="3" borderId="19" xfId="3" applyNumberFormat="1" applyFont="1" applyFill="1" applyBorder="1" applyAlignment="1">
      <alignment vertical="center"/>
    </xf>
    <xf numFmtId="192" fontId="25" fillId="3" borderId="0" xfId="3" applyNumberFormat="1" applyFont="1" applyFill="1" applyAlignment="1">
      <alignment vertical="center"/>
    </xf>
    <xf numFmtId="192" fontId="25" fillId="3" borderId="17" xfId="3" applyNumberFormat="1" applyFont="1" applyFill="1" applyBorder="1" applyAlignment="1">
      <alignment vertical="center"/>
    </xf>
    <xf numFmtId="192" fontId="25" fillId="3" borderId="0" xfId="3" applyNumberFormat="1" applyFont="1" applyFill="1" applyAlignment="1">
      <alignment horizontal="right" vertical="center"/>
    </xf>
    <xf numFmtId="192" fontId="9" fillId="0" borderId="19" xfId="3" applyNumberFormat="1" applyFont="1" applyBorder="1" applyAlignment="1">
      <alignment vertical="center"/>
    </xf>
    <xf numFmtId="192" fontId="9" fillId="0" borderId="0" xfId="3" applyNumberFormat="1" applyFont="1" applyAlignment="1">
      <alignment vertical="center"/>
    </xf>
    <xf numFmtId="192" fontId="9" fillId="0" borderId="17" xfId="3" applyNumberFormat="1" applyFont="1" applyBorder="1" applyAlignment="1">
      <alignment vertical="center"/>
    </xf>
    <xf numFmtId="194" fontId="9" fillId="0" borderId="5" xfId="3" applyNumberFormat="1" applyFont="1" applyBorder="1" applyAlignment="1">
      <alignment horizontal="right" vertical="center"/>
    </xf>
    <xf numFmtId="194" fontId="9" fillId="0" borderId="6" xfId="3" applyNumberFormat="1" applyFont="1" applyBorder="1" applyAlignment="1">
      <alignment horizontal="right" vertical="center"/>
    </xf>
    <xf numFmtId="194" fontId="21" fillId="0" borderId="6" xfId="3" applyNumberFormat="1" applyFont="1" applyBorder="1" applyAlignment="1">
      <alignment horizontal="right" vertical="center"/>
    </xf>
    <xf numFmtId="194" fontId="9" fillId="0" borderId="7" xfId="3" applyNumberFormat="1" applyFont="1" applyBorder="1" applyAlignment="1">
      <alignment horizontal="right" vertical="center"/>
    </xf>
    <xf numFmtId="192" fontId="12" fillId="0" borderId="5" xfId="3" applyNumberFormat="1" applyFont="1" applyBorder="1" applyAlignment="1">
      <alignment vertical="center"/>
    </xf>
    <xf numFmtId="192" fontId="12" fillId="0" borderId="6" xfId="3" applyNumberFormat="1" applyFont="1" applyBorder="1" applyAlignment="1">
      <alignment vertical="center"/>
    </xf>
    <xf numFmtId="192" fontId="12" fillId="0" borderId="7" xfId="3" applyNumberFormat="1" applyFont="1" applyBorder="1" applyAlignment="1">
      <alignment vertical="center"/>
    </xf>
    <xf numFmtId="192" fontId="9" fillId="3" borderId="5" xfId="3" applyNumberFormat="1" applyFont="1" applyFill="1" applyBorder="1" applyAlignment="1">
      <alignment vertical="center"/>
    </xf>
    <xf numFmtId="192" fontId="9" fillId="3" borderId="6" xfId="3" applyNumberFormat="1" applyFont="1" applyFill="1" applyBorder="1" applyAlignment="1">
      <alignment vertical="center"/>
    </xf>
    <xf numFmtId="192" fontId="9" fillId="3" borderId="7" xfId="3" applyNumberFormat="1" applyFont="1" applyFill="1" applyBorder="1" applyAlignment="1">
      <alignment vertical="center"/>
    </xf>
    <xf numFmtId="192" fontId="25" fillId="3" borderId="5" xfId="3" applyNumberFormat="1" applyFont="1" applyFill="1" applyBorder="1" applyAlignment="1">
      <alignment vertical="center"/>
    </xf>
    <xf numFmtId="192" fontId="25" fillId="3" borderId="6" xfId="3" applyNumberFormat="1" applyFont="1" applyFill="1" applyBorder="1" applyAlignment="1">
      <alignment vertical="center"/>
    </xf>
    <xf numFmtId="192" fontId="25" fillId="3" borderId="7" xfId="3" applyNumberFormat="1" applyFont="1" applyFill="1" applyBorder="1" applyAlignment="1">
      <alignment vertical="center"/>
    </xf>
    <xf numFmtId="192" fontId="25" fillId="3" borderId="6" xfId="3" applyNumberFormat="1" applyFont="1" applyFill="1" applyBorder="1" applyAlignment="1">
      <alignment horizontal="right" vertical="center"/>
    </xf>
    <xf numFmtId="192" fontId="9" fillId="0" borderId="5" xfId="3" applyNumberFormat="1" applyFont="1" applyBorder="1" applyAlignment="1">
      <alignment vertical="center"/>
    </xf>
    <xf numFmtId="192" fontId="9" fillId="0" borderId="6" xfId="3" applyNumberFormat="1" applyFont="1" applyBorder="1" applyAlignment="1">
      <alignment vertical="center"/>
    </xf>
    <xf numFmtId="192" fontId="9" fillId="0" borderId="7" xfId="3" applyNumberFormat="1" applyFont="1" applyBorder="1" applyAlignment="1">
      <alignment vertical="center"/>
    </xf>
    <xf numFmtId="0" fontId="9" fillId="0" borderId="19" xfId="3" applyFont="1" applyBorder="1" applyAlignment="1">
      <alignment horizontal="right" vertical="center"/>
    </xf>
    <xf numFmtId="0" fontId="9" fillId="0" borderId="17" xfId="3" applyFont="1" applyBorder="1" applyAlignment="1">
      <alignment horizontal="right" vertical="center"/>
    </xf>
    <xf numFmtId="0" fontId="9" fillId="0" borderId="38" xfId="3" applyFont="1" applyBorder="1" applyAlignment="1">
      <alignment horizontal="center" vertical="center"/>
    </xf>
    <xf numFmtId="177" fontId="9" fillId="0" borderId="18" xfId="3" applyNumberFormat="1" applyFont="1" applyBorder="1" applyAlignment="1">
      <alignment horizontal="right" vertical="center"/>
    </xf>
    <xf numFmtId="177" fontId="9" fillId="0" borderId="15" xfId="3" applyNumberFormat="1" applyFont="1" applyBorder="1" applyAlignment="1">
      <alignment horizontal="right" vertical="center"/>
    </xf>
    <xf numFmtId="177" fontId="9" fillId="0" borderId="0" xfId="3" applyNumberFormat="1" applyFont="1" applyAlignment="1">
      <alignment horizontal="right" vertical="center"/>
    </xf>
    <xf numFmtId="177" fontId="9" fillId="0" borderId="17" xfId="3" applyNumberFormat="1" applyFont="1" applyBorder="1" applyAlignment="1">
      <alignment horizontal="right" vertical="center"/>
    </xf>
    <xf numFmtId="0" fontId="9" fillId="0" borderId="18" xfId="3" applyFont="1" applyBorder="1" applyAlignment="1">
      <alignment horizontal="right" vertical="center"/>
    </xf>
    <xf numFmtId="0" fontId="9" fillId="0" borderId="15" xfId="3" applyFont="1" applyBorder="1" applyAlignment="1">
      <alignment horizontal="right" vertical="center"/>
    </xf>
    <xf numFmtId="192" fontId="9" fillId="0" borderId="15" xfId="3" applyNumberFormat="1" applyFont="1" applyBorder="1" applyAlignment="1">
      <alignment horizontal="right" vertical="center"/>
    </xf>
    <xf numFmtId="0" fontId="9" fillId="0" borderId="16" xfId="3" applyFont="1" applyBorder="1" applyAlignment="1">
      <alignment horizontal="right" vertical="center"/>
    </xf>
    <xf numFmtId="177" fontId="9" fillId="0" borderId="19" xfId="3" applyNumberFormat="1" applyFont="1" applyBorder="1" applyAlignment="1">
      <alignment horizontal="right" vertical="center"/>
    </xf>
    <xf numFmtId="0" fontId="9" fillId="0" borderId="39" xfId="3" applyFont="1" applyBorder="1" applyAlignment="1">
      <alignment horizontal="center" vertical="center"/>
    </xf>
    <xf numFmtId="195" fontId="9" fillId="0" borderId="19" xfId="3" applyNumberFormat="1" applyFont="1" applyBorder="1" applyAlignment="1">
      <alignment horizontal="right" vertical="center"/>
    </xf>
    <xf numFmtId="195" fontId="9" fillId="0" borderId="0" xfId="3" applyNumberFormat="1" applyFont="1" applyAlignment="1">
      <alignment horizontal="right" vertical="center"/>
    </xf>
    <xf numFmtId="195" fontId="9" fillId="0" borderId="17" xfId="3" applyNumberFormat="1" applyFont="1" applyBorder="1" applyAlignment="1">
      <alignment horizontal="right" vertical="center"/>
    </xf>
    <xf numFmtId="194" fontId="9" fillId="0" borderId="19" xfId="3" applyNumberFormat="1" applyFont="1" applyBorder="1" applyAlignment="1">
      <alignment horizontal="center" vertical="center"/>
    </xf>
    <xf numFmtId="194" fontId="9" fillId="0" borderId="0" xfId="3" applyNumberFormat="1" applyFont="1" applyAlignment="1">
      <alignment horizontal="center" vertical="center"/>
    </xf>
    <xf numFmtId="194" fontId="9" fillId="0" borderId="17" xfId="3" applyNumberFormat="1" applyFont="1" applyBorder="1" applyAlignment="1">
      <alignment horizontal="center" vertical="center"/>
    </xf>
    <xf numFmtId="1" fontId="12" fillId="0" borderId="19" xfId="3" applyNumberFormat="1" applyFont="1" applyBorder="1" applyAlignment="1">
      <alignment vertical="center"/>
    </xf>
    <xf numFmtId="1" fontId="12" fillId="0" borderId="0" xfId="3" applyNumberFormat="1" applyFont="1" applyAlignment="1">
      <alignment vertical="center"/>
    </xf>
    <xf numFmtId="1" fontId="12" fillId="0" borderId="17" xfId="3" applyNumberFormat="1" applyFont="1" applyBorder="1" applyAlignment="1">
      <alignment vertical="center"/>
    </xf>
    <xf numFmtId="196" fontId="9" fillId="0" borderId="0" xfId="3" applyNumberFormat="1" applyFont="1" applyAlignment="1">
      <alignment horizontal="right" vertical="center"/>
    </xf>
    <xf numFmtId="196" fontId="21" fillId="0" borderId="0" xfId="3" applyNumberFormat="1" applyFont="1" applyAlignment="1">
      <alignment horizontal="right" vertical="center"/>
    </xf>
    <xf numFmtId="196" fontId="9" fillId="0" borderId="17" xfId="3" applyNumberFormat="1" applyFont="1" applyBorder="1" applyAlignment="1">
      <alignment horizontal="right" vertical="center"/>
    </xf>
    <xf numFmtId="197" fontId="9" fillId="0" borderId="19" xfId="3" applyNumberFormat="1" applyFont="1" applyBorder="1" applyAlignment="1">
      <alignment horizontal="right" vertical="center"/>
    </xf>
    <xf numFmtId="197" fontId="9" fillId="0" borderId="0" xfId="3" applyNumberFormat="1" applyFont="1" applyAlignment="1">
      <alignment horizontal="right" vertical="center"/>
    </xf>
    <xf numFmtId="197" fontId="9" fillId="0" borderId="17" xfId="3" applyNumberFormat="1" applyFont="1" applyBorder="1" applyAlignment="1">
      <alignment horizontal="right" vertical="center"/>
    </xf>
    <xf numFmtId="192" fontId="9" fillId="0" borderId="6" xfId="3" applyNumberFormat="1" applyFont="1" applyBorder="1" applyAlignment="1">
      <alignment horizontal="right" vertical="center"/>
    </xf>
    <xf numFmtId="192" fontId="9" fillId="0" borderId="7" xfId="3" applyNumberFormat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0" fontId="9" fillId="0" borderId="0" xfId="1" applyNumberFormat="1" applyFont="1" applyBorder="1" applyAlignment="1">
      <alignment horizontal="right" vertical="center"/>
    </xf>
    <xf numFmtId="38" fontId="9" fillId="0" borderId="6" xfId="1" applyFont="1" applyBorder="1" applyAlignment="1">
      <alignment horizontal="right" vertical="center"/>
    </xf>
    <xf numFmtId="0" fontId="9" fillId="0" borderId="6" xfId="1" applyNumberFormat="1" applyFont="1" applyBorder="1" applyAlignment="1">
      <alignment horizontal="right" vertical="center"/>
    </xf>
    <xf numFmtId="187" fontId="18" fillId="0" borderId="40" xfId="1" applyNumberFormat="1" applyFont="1" applyFill="1" applyBorder="1" applyAlignment="1">
      <alignment horizontal="right" vertical="center"/>
    </xf>
    <xf numFmtId="0" fontId="18" fillId="0" borderId="40" xfId="3" applyFont="1" applyBorder="1" applyAlignment="1">
      <alignment horizontal="right" vertical="center"/>
    </xf>
    <xf numFmtId="0" fontId="18" fillId="0" borderId="25" xfId="3" applyFont="1" applyBorder="1" applyAlignment="1">
      <alignment horizontal="right" vertical="center"/>
    </xf>
    <xf numFmtId="0" fontId="10" fillId="2" borderId="0" xfId="4" applyFont="1" applyFill="1" applyAlignment="1">
      <alignment horizontal="center" vertical="center"/>
    </xf>
    <xf numFmtId="0" fontId="9" fillId="0" borderId="0" xfId="4" applyFont="1" applyAlignment="1">
      <alignment horizontal="right" vertical="center"/>
    </xf>
    <xf numFmtId="0" fontId="9" fillId="0" borderId="1" xfId="3" applyFont="1" applyBorder="1" applyAlignment="1">
      <alignment horizontal="center" vertical="center"/>
    </xf>
    <xf numFmtId="180" fontId="17" fillId="0" borderId="0" xfId="3" applyNumberFormat="1" applyFont="1" applyAlignment="1">
      <alignment horizontal="left" vertical="center" wrapText="1"/>
    </xf>
    <xf numFmtId="0" fontId="14" fillId="0" borderId="0" xfId="3" applyFont="1" applyAlignment="1">
      <alignment vertical="center"/>
    </xf>
    <xf numFmtId="0" fontId="15" fillId="0" borderId="0" xfId="0" applyFont="1">
      <alignment vertical="center"/>
    </xf>
    <xf numFmtId="0" fontId="13" fillId="0" borderId="0" xfId="3" applyFont="1" applyAlignment="1">
      <alignment horizontal="center" vertical="center"/>
    </xf>
    <xf numFmtId="183" fontId="9" fillId="0" borderId="1" xfId="1" applyNumberFormat="1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9" fillId="0" borderId="4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shrinkToFit="1"/>
    </xf>
    <xf numFmtId="0" fontId="18" fillId="0" borderId="20" xfId="3" applyFont="1" applyBorder="1" applyAlignment="1">
      <alignment horizontal="center" vertical="center"/>
    </xf>
    <xf numFmtId="0" fontId="18" fillId="0" borderId="21" xfId="3" applyFont="1" applyBorder="1" applyAlignment="1">
      <alignment horizontal="center" vertical="center"/>
    </xf>
    <xf numFmtId="0" fontId="18" fillId="0" borderId="22" xfId="3" applyFont="1" applyBorder="1" applyAlignment="1">
      <alignment horizontal="center" vertical="center"/>
    </xf>
    <xf numFmtId="0" fontId="18" fillId="0" borderId="1" xfId="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2" xfId="3" applyFont="1" applyBorder="1" applyAlignment="1">
      <alignment horizontal="center" vertical="center"/>
    </xf>
    <xf numFmtId="0" fontId="18" fillId="0" borderId="3" xfId="3" applyFont="1" applyBorder="1" applyAlignment="1">
      <alignment horizontal="center" vertical="center"/>
    </xf>
    <xf numFmtId="0" fontId="18" fillId="0" borderId="4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 shrinkToFit="1"/>
    </xf>
    <xf numFmtId="0" fontId="12" fillId="0" borderId="19" xfId="3" applyFont="1" applyBorder="1" applyAlignment="1">
      <alignment horizontal="right" vertical="center" shrinkToFit="1"/>
    </xf>
    <xf numFmtId="0" fontId="9" fillId="0" borderId="2" xfId="3" applyFont="1" applyBorder="1" applyAlignment="1">
      <alignment horizontal="center" vertical="center" wrapText="1"/>
    </xf>
    <xf numFmtId="0" fontId="9" fillId="0" borderId="4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55" fontId="24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3" applyFont="1" applyBorder="1" applyAlignment="1">
      <alignment horizontal="center" vertical="center" wrapText="1" shrinkToFit="1"/>
    </xf>
    <xf numFmtId="0" fontId="9" fillId="0" borderId="4" xfId="3" applyFont="1" applyBorder="1" applyAlignment="1">
      <alignment horizontal="center" vertical="center" shrinkToFit="1"/>
    </xf>
    <xf numFmtId="0" fontId="9" fillId="0" borderId="37" xfId="3" applyFont="1" applyBorder="1" applyAlignment="1">
      <alignment horizontal="center" vertical="center" shrinkToFit="1"/>
    </xf>
    <xf numFmtId="0" fontId="1" fillId="0" borderId="38" xfId="3" applyBorder="1"/>
    <xf numFmtId="0" fontId="1" fillId="0" borderId="39" xfId="3" applyBorder="1"/>
    <xf numFmtId="0" fontId="9" fillId="0" borderId="38" xfId="3" applyFont="1" applyBorder="1" applyAlignment="1">
      <alignment horizontal="center" vertical="center"/>
    </xf>
    <xf numFmtId="0" fontId="9" fillId="0" borderId="39" xfId="3" applyFont="1" applyBorder="1" applyAlignment="1">
      <alignment horizontal="center" vertical="center" shrinkToFit="1"/>
    </xf>
    <xf numFmtId="0" fontId="9" fillId="0" borderId="4" xfId="3" applyFont="1" applyBorder="1" applyAlignment="1">
      <alignment horizontal="center" vertical="center" wrapText="1" shrinkToFit="1"/>
    </xf>
    <xf numFmtId="0" fontId="9" fillId="0" borderId="0" xfId="3" applyFont="1" applyAlignment="1">
      <alignment horizontal="left" vertical="center" wrapText="1"/>
    </xf>
    <xf numFmtId="0" fontId="9" fillId="0" borderId="38" xfId="3" applyFont="1" applyBorder="1" applyAlignment="1">
      <alignment horizontal="center" vertical="center" shrinkToFit="1"/>
    </xf>
    <xf numFmtId="0" fontId="9" fillId="0" borderId="37" xfId="3" applyFont="1" applyBorder="1" applyAlignment="1">
      <alignment horizontal="center" vertical="center"/>
    </xf>
    <xf numFmtId="0" fontId="9" fillId="0" borderId="39" xfId="3" applyFont="1" applyBorder="1" applyAlignment="1">
      <alignment horizontal="center" vertical="center"/>
    </xf>
    <xf numFmtId="0" fontId="13" fillId="0" borderId="0" xfId="3" applyFont="1" applyAlignment="1">
      <alignment horizontal="center" vertical="center" wrapText="1"/>
    </xf>
    <xf numFmtId="0" fontId="30" fillId="0" borderId="0" xfId="0" applyFont="1">
      <alignment vertical="center"/>
    </xf>
    <xf numFmtId="0" fontId="31" fillId="0" borderId="0" xfId="6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49" fontId="33" fillId="0" borderId="0" xfId="0" applyNumberFormat="1" applyFont="1" applyAlignment="1">
      <alignment horizontal="left" vertical="center"/>
    </xf>
    <xf numFmtId="49" fontId="34" fillId="0" borderId="0" xfId="6" applyNumberFormat="1" applyFont="1" applyAlignment="1">
      <alignment horizontal="right" vertical="center"/>
    </xf>
    <xf numFmtId="0" fontId="34" fillId="0" borderId="0" xfId="6" applyFont="1">
      <alignment vertical="center"/>
    </xf>
    <xf numFmtId="0" fontId="35" fillId="0" borderId="0" xfId="0" applyFont="1">
      <alignment vertical="center"/>
    </xf>
    <xf numFmtId="49" fontId="33" fillId="0" borderId="0" xfId="0" applyNumberFormat="1" applyFont="1" applyAlignment="1">
      <alignment horizontal="right" vertical="top"/>
    </xf>
  </cellXfs>
  <cellStyles count="7">
    <cellStyle name="ハイパーリンク" xfId="6" builtinId="8"/>
    <cellStyle name="桁区切り" xfId="5" builtinId="6"/>
    <cellStyle name="桁区切り 2" xfId="1"/>
    <cellStyle name="桁区切り_字別面積集計" xfId="2"/>
    <cellStyle name="標準" xfId="0" builtinId="0"/>
    <cellStyle name="標準 2" xfId="3"/>
    <cellStyle name="標準_字別面積集計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4331287101511E-2"/>
          <c:y val="8.1115335868187574E-2"/>
          <c:w val="0.84297838803207448"/>
          <c:h val="0.7698647745077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'[1]グラフ用 '!$A$4</c:f>
              <c:strCache>
                <c:ptCount val="1"/>
                <c:pt idx="0">
                  <c:v>過去5カ年平均降水量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'[1]グラフ用 '!$B$3:$M$3</c:f>
              <c:strCache>
                <c:ptCount val="12"/>
                <c:pt idx="0">
                  <c:v>１月</c:v>
                </c:pt>
                <c:pt idx="1">
                  <c:v>２月</c:v>
                </c:pt>
                <c:pt idx="2">
                  <c:v>３月</c:v>
                </c:pt>
                <c:pt idx="3">
                  <c:v>４月</c:v>
                </c:pt>
                <c:pt idx="4">
                  <c:v>５月</c:v>
                </c:pt>
                <c:pt idx="5">
                  <c:v>６月</c:v>
                </c:pt>
                <c:pt idx="6">
                  <c:v>７月</c:v>
                </c:pt>
                <c:pt idx="7">
                  <c:v>８月</c:v>
                </c:pt>
                <c:pt idx="8">
                  <c:v>９月</c:v>
                </c:pt>
                <c:pt idx="9">
                  <c:v>１０月</c:v>
                </c:pt>
                <c:pt idx="10">
                  <c:v>１１月</c:v>
                </c:pt>
                <c:pt idx="11">
                  <c:v>１２月</c:v>
                </c:pt>
              </c:strCache>
            </c:strRef>
          </c:cat>
          <c:val>
            <c:numRef>
              <c:f>'[1]グラフ用 '!$B$4:$M$4</c:f>
              <c:numCache>
                <c:formatCode>General</c:formatCode>
                <c:ptCount val="12"/>
                <c:pt idx="0">
                  <c:v>74.7</c:v>
                </c:pt>
                <c:pt idx="1">
                  <c:v>121</c:v>
                </c:pt>
                <c:pt idx="2">
                  <c:v>140.1</c:v>
                </c:pt>
                <c:pt idx="3">
                  <c:v>82.9</c:v>
                </c:pt>
                <c:pt idx="4">
                  <c:v>222.3</c:v>
                </c:pt>
                <c:pt idx="5">
                  <c:v>499.9</c:v>
                </c:pt>
                <c:pt idx="6">
                  <c:v>251.4</c:v>
                </c:pt>
                <c:pt idx="7">
                  <c:v>370</c:v>
                </c:pt>
                <c:pt idx="8">
                  <c:v>252.8</c:v>
                </c:pt>
                <c:pt idx="9">
                  <c:v>149.4</c:v>
                </c:pt>
                <c:pt idx="10">
                  <c:v>112.3</c:v>
                </c:pt>
                <c:pt idx="11">
                  <c:v>162.30000000000001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564192"/>
        <c:axId val="197565760"/>
      </c:barChart>
      <c:lineChart>
        <c:grouping val="standard"/>
        <c:varyColors val="0"/>
        <c:ser>
          <c:idx val="1"/>
          <c:order val="1"/>
          <c:tx>
            <c:strRef>
              <c:f>'[1]グラフ用 '!$A$5</c:f>
              <c:strCache>
                <c:ptCount val="1"/>
                <c:pt idx="0">
                  <c:v>過去5カ年平均気温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'[1]グラフ用 '!$B$3:$M$3</c:f>
              <c:strCache>
                <c:ptCount val="12"/>
                <c:pt idx="0">
                  <c:v>１月</c:v>
                </c:pt>
                <c:pt idx="1">
                  <c:v>２月</c:v>
                </c:pt>
                <c:pt idx="2">
                  <c:v>３月</c:v>
                </c:pt>
                <c:pt idx="3">
                  <c:v>４月</c:v>
                </c:pt>
                <c:pt idx="4">
                  <c:v>５月</c:v>
                </c:pt>
                <c:pt idx="5">
                  <c:v>６月</c:v>
                </c:pt>
                <c:pt idx="6">
                  <c:v>７月</c:v>
                </c:pt>
                <c:pt idx="7">
                  <c:v>８月</c:v>
                </c:pt>
                <c:pt idx="8">
                  <c:v>９月</c:v>
                </c:pt>
                <c:pt idx="9">
                  <c:v>１０月</c:v>
                </c:pt>
                <c:pt idx="10">
                  <c:v>１１月</c:v>
                </c:pt>
                <c:pt idx="11">
                  <c:v>１２月</c:v>
                </c:pt>
              </c:strCache>
            </c:strRef>
          </c:cat>
          <c:val>
            <c:numRef>
              <c:f>'[1]グラフ用 '!$B$5:$M$5</c:f>
              <c:numCache>
                <c:formatCode>General</c:formatCode>
                <c:ptCount val="12"/>
                <c:pt idx="0">
                  <c:v>17.7</c:v>
                </c:pt>
                <c:pt idx="1">
                  <c:v>18.259999999999998</c:v>
                </c:pt>
                <c:pt idx="2">
                  <c:v>20.22</c:v>
                </c:pt>
                <c:pt idx="3">
                  <c:v>21.62</c:v>
                </c:pt>
                <c:pt idx="4">
                  <c:v>24.779999999999998</c:v>
                </c:pt>
                <c:pt idx="5">
                  <c:v>27.3</c:v>
                </c:pt>
                <c:pt idx="6">
                  <c:v>28.939999999999998</c:v>
                </c:pt>
                <c:pt idx="7">
                  <c:v>29.139999999999997</c:v>
                </c:pt>
                <c:pt idx="8">
                  <c:v>28.24</c:v>
                </c:pt>
                <c:pt idx="9">
                  <c:v>25.54</c:v>
                </c:pt>
                <c:pt idx="10">
                  <c:v>23</c:v>
                </c:pt>
                <c:pt idx="11">
                  <c:v>19.419999999999998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58312"/>
        <c:axId val="197558704"/>
      </c:lineChart>
      <c:catAx>
        <c:axId val="1975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horzOverflow="overflow" wrap="square" anchor="ctr" anchorCtr="1"/>
          <a:lstStyle/>
          <a:p>
            <a:pPr algn="ctr" rtl="0">
              <a:defRPr lang="ja-JP" alt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7565760"/>
        <c:crosses val="autoZero"/>
        <c:auto val="1"/>
        <c:lblAlgn val="ctr"/>
        <c:lblOffset val="100"/>
        <c:noMultiLvlLbl val="0"/>
      </c:catAx>
      <c:valAx>
        <c:axId val="19756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horzOverflow="overflow" wrap="square" anchor="ctr" anchorCtr="1"/>
          <a:lstStyle/>
          <a:p>
            <a:pPr algn="ctr" rtl="0">
              <a:defRPr lang="ja-JP" alt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7564192"/>
        <c:crosses val="autoZero"/>
        <c:crossBetween val="between"/>
      </c:valAx>
      <c:catAx>
        <c:axId val="197558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558704"/>
        <c:crosses val="autoZero"/>
        <c:auto val="1"/>
        <c:lblAlgn val="ctr"/>
        <c:lblOffset val="100"/>
        <c:noMultiLvlLbl val="0"/>
      </c:catAx>
      <c:valAx>
        <c:axId val="197558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horzOverflow="overflow" wrap="square" anchor="ctr" anchorCtr="1"/>
          <a:lstStyle/>
          <a:p>
            <a:pPr algn="ctr" rtl="0">
              <a:defRPr lang="ja-JP" alt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7558312"/>
        <c:crosses val="max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71013774104683214"/>
          <c:y val="0.90198397253575247"/>
          <c:w val="0.24271808999081726"/>
          <c:h val="8.28069019889624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horzOverflow="overflow" wrap="square" anchor="ctr" anchorCtr="1"/>
        <a:lstStyle/>
        <a:p>
          <a:pPr algn="l" rtl="0">
            <a:defRPr lang="ja-JP" altLang="en-US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vertOverflow="overflow" horzOverflow="overflow" anchor="ctr" anchorCtr="1"/>
    <a:lstStyle/>
    <a:p>
      <a:pPr algn="ctr" rtl="0">
        <a:defRPr lang="ja-JP" altLang="en-US"/>
      </a:pPr>
      <a:endParaRPr lang="ja-JP"/>
    </a:p>
  </c:txPr>
  <c:printSettings>
    <c:headerFooter/>
    <c:pageMargins b="0.75" l="0.7" r="0.7" t="0.75" header="0.3" footer="0.3"/>
    <c:pageSetup orientation="landscape"/>
  </c:printSettings>
  <c:extLst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4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4</xdr:col>
      <xdr:colOff>3018155</xdr:colOff>
      <xdr:row>1</xdr:row>
      <xdr:rowOff>219075</xdr:rowOff>
    </xdr:to>
    <xdr:grpSp>
      <xdr:nvGrpSpPr>
        <xdr:cNvPr id="2" name="Group 1"/>
        <xdr:cNvGrpSpPr/>
      </xdr:nvGrpSpPr>
      <xdr:grpSpPr>
        <a:xfrm>
          <a:off x="0" y="9525"/>
          <a:ext cx="6548755" cy="450850"/>
          <a:chOff x="2032" y="1860"/>
          <a:chExt cx="8876" cy="662"/>
        </a:xfrm>
      </xdr:grpSpPr>
      <xdr:sp macro="" textlink="">
        <xdr:nvSpPr>
          <xdr:cNvPr id="3" name="Text Box 2"/>
          <xdr:cNvSpPr txBox="1">
            <a:spLocks noChangeArrowheads="1"/>
          </xdr:cNvSpPr>
        </xdr:nvSpPr>
        <xdr:spPr>
          <a:xfrm>
            <a:off x="2041" y="1958"/>
            <a:ext cx="8747" cy="535"/>
          </a:xfrm>
          <a:prstGeom prst="rect">
            <a:avLst/>
          </a:prstGeom>
          <a:solidFill>
            <a:srgbClr val="CCFFCC"/>
          </a:solidFill>
          <a:ln w="38100">
            <a:solidFill>
              <a:srgbClr val="333399"/>
            </a:solidFill>
            <a:miter lim="800000"/>
            <a:headEnd/>
            <a:tailEnd/>
          </a:ln>
        </xdr:spPr>
        <xdr:txBody>
          <a:bodyPr vertOverflow="clip" horzOverflow="overflow" wrap="square" lIns="74295" tIns="8890" rIns="74295" bIns="8890" anchor="ctr" upright="1"/>
          <a:lstStyle/>
          <a:p>
            <a:pPr algn="ctr" rtl="1">
              <a:defRPr sz="1000"/>
            </a:pPr>
            <a:r>
              <a:rPr lang="ja-JP" altLang="en-US" sz="2000" b="1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１　土地及び気象</a:t>
            </a:r>
            <a:endParaRPr lang="ja-JP" altLang="en-US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1">
              <a:defRPr sz="1000"/>
            </a:pPr>
            <a:endParaRPr lang="ja-JP" altLang="en-US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4" name="Rectangle 3"/>
          <xdr:cNvSpPr>
            <a:spLocks noChangeArrowheads="1"/>
          </xdr:cNvSpPr>
        </xdr:nvSpPr>
        <xdr:spPr>
          <a:xfrm>
            <a:off x="10726" y="1860"/>
            <a:ext cx="182" cy="65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" name="Rectangle 4"/>
          <xdr:cNvSpPr>
            <a:spLocks noChangeArrowheads="1"/>
          </xdr:cNvSpPr>
        </xdr:nvSpPr>
        <xdr:spPr>
          <a:xfrm>
            <a:off x="2032" y="1864"/>
            <a:ext cx="182" cy="65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190500</xdr:colOff>
      <xdr:row>12</xdr:row>
      <xdr:rowOff>170815</xdr:rowOff>
    </xdr:from>
    <xdr:to>
      <xdr:col>4</xdr:col>
      <xdr:colOff>2780030</xdr:colOff>
      <xdr:row>52</xdr:row>
      <xdr:rowOff>66675</xdr:rowOff>
    </xdr:to>
    <xdr:grpSp>
      <xdr:nvGrpSpPr>
        <xdr:cNvPr id="6" name="Group 5"/>
        <xdr:cNvGrpSpPr/>
      </xdr:nvGrpSpPr>
      <xdr:grpSpPr>
        <a:xfrm>
          <a:off x="190500" y="2736215"/>
          <a:ext cx="6120130" cy="7604760"/>
          <a:chOff x="2850" y="5998"/>
          <a:chExt cx="7020" cy="8072"/>
        </a:xfrm>
      </xdr:grpSpPr>
      <xdr:grpSp>
        <xdr:nvGrpSpPr>
          <xdr:cNvPr id="7" name="Group 6"/>
          <xdr:cNvGrpSpPr/>
        </xdr:nvGrpSpPr>
        <xdr:grpSpPr>
          <a:xfrm>
            <a:off x="3419" y="6525"/>
            <a:ext cx="5998" cy="7335"/>
            <a:chOff x="2658" y="4008"/>
            <a:chExt cx="5998" cy="7335"/>
          </a:xfrm>
        </xdr:grpSpPr>
        <xdr:sp macro="" textlink="">
          <xdr:nvSpPr>
            <xdr:cNvPr id="10" name="Freeform 7"/>
            <xdr:cNvSpPr/>
          </xdr:nvSpPr>
          <xdr:spPr>
            <a:xfrm>
              <a:off x="3552" y="7985"/>
              <a:ext cx="578" cy="718"/>
            </a:xfrm>
            <a:custGeom>
              <a:avLst/>
              <a:gdLst>
                <a:gd name="T0" fmla="*/ 1 w 780"/>
                <a:gd name="T1" fmla="*/ 1 h 969"/>
                <a:gd name="T2" fmla="*/ 1 w 780"/>
                <a:gd name="T3" fmla="*/ 1 h 969"/>
                <a:gd name="T4" fmla="*/ 1 w 780"/>
                <a:gd name="T5" fmla="*/ 1 h 969"/>
                <a:gd name="T6" fmla="*/ 2 w 780"/>
                <a:gd name="T7" fmla="*/ 1 h 969"/>
                <a:gd name="T8" fmla="*/ 2 w 780"/>
                <a:gd name="T9" fmla="*/ 1 h 969"/>
                <a:gd name="T10" fmla="*/ 3 w 780"/>
                <a:gd name="T11" fmla="*/ 1 h 969"/>
                <a:gd name="T12" fmla="*/ 3 w 780"/>
                <a:gd name="T13" fmla="*/ 1 h 969"/>
                <a:gd name="T14" fmla="*/ 2 w 780"/>
                <a:gd name="T15" fmla="*/ 1 h 969"/>
                <a:gd name="T16" fmla="*/ 3 w 780"/>
                <a:gd name="T17" fmla="*/ 1 h 969"/>
                <a:gd name="T18" fmla="*/ 3 w 780"/>
                <a:gd name="T19" fmla="*/ 1 h 969"/>
                <a:gd name="T20" fmla="*/ 2 w 780"/>
                <a:gd name="T21" fmla="*/ 2 h 969"/>
                <a:gd name="T22" fmla="*/ 2 w 780"/>
                <a:gd name="T23" fmla="*/ 2 h 969"/>
                <a:gd name="T24" fmla="*/ 2 w 780"/>
                <a:gd name="T25" fmla="*/ 2 h 969"/>
                <a:gd name="T26" fmla="*/ 2 w 780"/>
                <a:gd name="T27" fmla="*/ 3 h 969"/>
                <a:gd name="T28" fmla="*/ 2 w 780"/>
                <a:gd name="T29" fmla="*/ 3 h 969"/>
                <a:gd name="T30" fmla="*/ 2 w 780"/>
                <a:gd name="T31" fmla="*/ 3 h 969"/>
                <a:gd name="T32" fmla="*/ 1 w 780"/>
                <a:gd name="T33" fmla="*/ 3 h 969"/>
                <a:gd name="T34" fmla="*/ 1 w 780"/>
                <a:gd name="T35" fmla="*/ 3 h 969"/>
                <a:gd name="T36" fmla="*/ 1 w 780"/>
                <a:gd name="T37" fmla="*/ 3 h 969"/>
                <a:gd name="T38" fmla="*/ 1 w 780"/>
                <a:gd name="T39" fmla="*/ 3 h 969"/>
                <a:gd name="T40" fmla="*/ 1 w 780"/>
                <a:gd name="T41" fmla="*/ 3 h 969"/>
                <a:gd name="T42" fmla="*/ 1 w 780"/>
                <a:gd name="T43" fmla="*/ 3 h 969"/>
                <a:gd name="T44" fmla="*/ 1 w 780"/>
                <a:gd name="T45" fmla="*/ 3 h 969"/>
                <a:gd name="T46" fmla="*/ 1 w 780"/>
                <a:gd name="T47" fmla="*/ 3 h 969"/>
                <a:gd name="T48" fmla="*/ 1 w 780"/>
                <a:gd name="T49" fmla="*/ 3 h 969"/>
                <a:gd name="T50" fmla="*/ 1 w 780"/>
                <a:gd name="T51" fmla="*/ 2 h 969"/>
                <a:gd name="T52" fmla="*/ 1 w 780"/>
                <a:gd name="T53" fmla="*/ 2 h 969"/>
                <a:gd name="T54" fmla="*/ 1 w 780"/>
                <a:gd name="T55" fmla="*/ 1 h 969"/>
                <a:gd name="T56" fmla="*/ 1 w 780"/>
                <a:gd name="T57" fmla="*/ 1 h 969"/>
                <a:gd name="T58" fmla="*/ 1 w 780"/>
                <a:gd name="T59" fmla="*/ 1 h 969"/>
                <a:gd name="T60" fmla="*/ 1 w 780"/>
                <a:gd name="T61" fmla="*/ 1 h 969"/>
                <a:gd name="T62" fmla="*/ 1 w 780"/>
                <a:gd name="T63" fmla="*/ 1 h 969"/>
                <a:gd name="T64" fmla="*/ 1 w 780"/>
                <a:gd name="T65" fmla="*/ 1 h 969"/>
                <a:gd name="T66" fmla="*/ 1 w 780"/>
                <a:gd name="T67" fmla="*/ 1 h 969"/>
                <a:gd name="T68" fmla="*/ 1 w 780"/>
                <a:gd name="T69" fmla="*/ 1 h 969"/>
                <a:gd name="T70" fmla="*/ 0 w 780"/>
                <a:gd name="T71" fmla="*/ 1 h 969"/>
                <a:gd name="T72" fmla="*/ 1 w 780"/>
                <a:gd name="T73" fmla="*/ 0 h 969"/>
                <a:gd name="T74" fmla="*/ 1 w 780"/>
                <a:gd name="T75" fmla="*/ 1 h 969"/>
                <a:gd name="T76" fmla="*/ 1 w 780"/>
                <a:gd name="T77" fmla="*/ 1 h 969"/>
                <a:gd name="T78" fmla="*/ 1 w 780"/>
                <a:gd name="T79" fmla="*/ 1 h 969"/>
                <a:gd name="T80" fmla="*/ 1 w 780"/>
                <a:gd name="T81" fmla="*/ 1 h 969"/>
                <a:gd name="T82" fmla="*/ 1 w 780"/>
                <a:gd name="T83" fmla="*/ 1 h 969"/>
                <a:gd name="T84" fmla="*/ 1 w 780"/>
                <a:gd name="T85" fmla="*/ 1 h 969"/>
                <a:gd name="T86" fmla="*/ 1 w 780"/>
                <a:gd name="T87" fmla="*/ 1 h 969"/>
                <a:gd name="T88" fmla="*/ 1 w 780"/>
                <a:gd name="T89" fmla="*/ 1 h 969"/>
                <a:gd name="T90" fmla="*/ 1 w 780"/>
                <a:gd name="T91" fmla="*/ 1 h 969"/>
                <a:gd name="T92" fmla="*/ 1 w 780"/>
                <a:gd name="T93" fmla="*/ 1 h 96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780"/>
                <a:gd name="T142" fmla="*/ 0 h 969"/>
                <a:gd name="T143" fmla="*/ 780 w 780"/>
                <a:gd name="T144" fmla="*/ 969 h 96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780" h="969">
                  <a:moveTo>
                    <a:pt x="327" y="203"/>
                  </a:moveTo>
                  <a:lnTo>
                    <a:pt x="366" y="263"/>
                  </a:lnTo>
                  <a:lnTo>
                    <a:pt x="467" y="295"/>
                  </a:lnTo>
                  <a:lnTo>
                    <a:pt x="561" y="275"/>
                  </a:lnTo>
                  <a:lnTo>
                    <a:pt x="731" y="295"/>
                  </a:lnTo>
                  <a:lnTo>
                    <a:pt x="780" y="315"/>
                  </a:lnTo>
                  <a:lnTo>
                    <a:pt x="756" y="354"/>
                  </a:lnTo>
                  <a:lnTo>
                    <a:pt x="753" y="411"/>
                  </a:lnTo>
                  <a:lnTo>
                    <a:pt x="768" y="441"/>
                  </a:lnTo>
                  <a:lnTo>
                    <a:pt x="771" y="504"/>
                  </a:lnTo>
                  <a:lnTo>
                    <a:pt x="741" y="567"/>
                  </a:lnTo>
                  <a:lnTo>
                    <a:pt x="702" y="666"/>
                  </a:lnTo>
                  <a:lnTo>
                    <a:pt x="684" y="741"/>
                  </a:lnTo>
                  <a:lnTo>
                    <a:pt x="678" y="885"/>
                  </a:lnTo>
                  <a:lnTo>
                    <a:pt x="636" y="879"/>
                  </a:lnTo>
                  <a:lnTo>
                    <a:pt x="591" y="879"/>
                  </a:lnTo>
                  <a:lnTo>
                    <a:pt x="525" y="897"/>
                  </a:lnTo>
                  <a:lnTo>
                    <a:pt x="462" y="930"/>
                  </a:lnTo>
                  <a:lnTo>
                    <a:pt x="420" y="954"/>
                  </a:lnTo>
                  <a:lnTo>
                    <a:pt x="387" y="960"/>
                  </a:lnTo>
                  <a:lnTo>
                    <a:pt x="330" y="969"/>
                  </a:lnTo>
                  <a:lnTo>
                    <a:pt x="297" y="951"/>
                  </a:lnTo>
                  <a:lnTo>
                    <a:pt x="285" y="876"/>
                  </a:lnTo>
                  <a:lnTo>
                    <a:pt x="273" y="849"/>
                  </a:lnTo>
                  <a:lnTo>
                    <a:pt x="240" y="780"/>
                  </a:lnTo>
                  <a:lnTo>
                    <a:pt x="198" y="720"/>
                  </a:lnTo>
                  <a:lnTo>
                    <a:pt x="138" y="624"/>
                  </a:lnTo>
                  <a:lnTo>
                    <a:pt x="93" y="531"/>
                  </a:lnTo>
                  <a:lnTo>
                    <a:pt x="63" y="444"/>
                  </a:lnTo>
                  <a:lnTo>
                    <a:pt x="42" y="378"/>
                  </a:lnTo>
                  <a:lnTo>
                    <a:pt x="21" y="294"/>
                  </a:lnTo>
                  <a:lnTo>
                    <a:pt x="27" y="213"/>
                  </a:lnTo>
                  <a:lnTo>
                    <a:pt x="57" y="144"/>
                  </a:lnTo>
                  <a:lnTo>
                    <a:pt x="57" y="87"/>
                  </a:lnTo>
                  <a:lnTo>
                    <a:pt x="42" y="60"/>
                  </a:lnTo>
                  <a:lnTo>
                    <a:pt x="0" y="21"/>
                  </a:lnTo>
                  <a:lnTo>
                    <a:pt x="12" y="0"/>
                  </a:lnTo>
                  <a:lnTo>
                    <a:pt x="54" y="12"/>
                  </a:lnTo>
                  <a:lnTo>
                    <a:pt x="132" y="21"/>
                  </a:lnTo>
                  <a:lnTo>
                    <a:pt x="147" y="54"/>
                  </a:lnTo>
                  <a:lnTo>
                    <a:pt x="165" y="96"/>
                  </a:lnTo>
                  <a:lnTo>
                    <a:pt x="192" y="120"/>
                  </a:lnTo>
                  <a:lnTo>
                    <a:pt x="213" y="159"/>
                  </a:lnTo>
                  <a:lnTo>
                    <a:pt x="249" y="204"/>
                  </a:lnTo>
                  <a:lnTo>
                    <a:pt x="273" y="207"/>
                  </a:lnTo>
                  <a:lnTo>
                    <a:pt x="300" y="222"/>
                  </a:lnTo>
                  <a:lnTo>
                    <a:pt x="327" y="203"/>
                  </a:lnTo>
                  <a:close/>
                </a:path>
              </a:pathLst>
            </a:custGeom>
            <a:solidFill>
              <a:srgbClr val="808080">
                <a:alpha val="47058"/>
              </a:srgbClr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1" name="Freeform 8"/>
            <xdr:cNvSpPr/>
          </xdr:nvSpPr>
          <xdr:spPr>
            <a:xfrm>
              <a:off x="2925" y="4008"/>
              <a:ext cx="5731" cy="7335"/>
            </a:xfrm>
            <a:custGeom>
              <a:avLst/>
              <a:gdLst>
                <a:gd name="T0" fmla="*/ 2219 w 5731"/>
                <a:gd name="T1" fmla="*/ 3263 h 7335"/>
                <a:gd name="T2" fmla="*/ 2511 w 5731"/>
                <a:gd name="T3" fmla="*/ 3096 h 7335"/>
                <a:gd name="T4" fmla="*/ 2780 w 5731"/>
                <a:gd name="T5" fmla="*/ 2891 h 7335"/>
                <a:gd name="T6" fmla="*/ 2686 w 5731"/>
                <a:gd name="T7" fmla="*/ 2582 h 7335"/>
                <a:gd name="T8" fmla="*/ 2277 w 5731"/>
                <a:gd name="T9" fmla="*/ 2533 h 7335"/>
                <a:gd name="T10" fmla="*/ 2059 w 5731"/>
                <a:gd name="T11" fmla="*/ 2180 h 7335"/>
                <a:gd name="T12" fmla="*/ 1988 w 5731"/>
                <a:gd name="T13" fmla="*/ 1546 h 7335"/>
                <a:gd name="T14" fmla="*/ 2362 w 5731"/>
                <a:gd name="T15" fmla="*/ 1561 h 7335"/>
                <a:gd name="T16" fmla="*/ 2807 w 5731"/>
                <a:gd name="T17" fmla="*/ 1652 h 7335"/>
                <a:gd name="T18" fmla="*/ 2924 w 5731"/>
                <a:gd name="T19" fmla="*/ 1915 h 7335"/>
                <a:gd name="T20" fmla="*/ 3102 w 5731"/>
                <a:gd name="T21" fmla="*/ 2235 h 7335"/>
                <a:gd name="T22" fmla="*/ 3821 w 5731"/>
                <a:gd name="T23" fmla="*/ 1893 h 7335"/>
                <a:gd name="T24" fmla="*/ 4321 w 5731"/>
                <a:gd name="T25" fmla="*/ 1410 h 7335"/>
                <a:gd name="T26" fmla="*/ 4501 w 5731"/>
                <a:gd name="T27" fmla="*/ 1183 h 7335"/>
                <a:gd name="T28" fmla="*/ 4926 w 5731"/>
                <a:gd name="T29" fmla="*/ 612 h 7335"/>
                <a:gd name="T30" fmla="*/ 5053 w 5731"/>
                <a:gd name="T31" fmla="*/ 296 h 7335"/>
                <a:gd name="T32" fmla="*/ 5199 w 5731"/>
                <a:gd name="T33" fmla="*/ 53 h 7335"/>
                <a:gd name="T34" fmla="*/ 5573 w 5731"/>
                <a:gd name="T35" fmla="*/ 294 h 7335"/>
                <a:gd name="T36" fmla="*/ 5687 w 5731"/>
                <a:gd name="T37" fmla="*/ 694 h 7335"/>
                <a:gd name="T38" fmla="*/ 5731 w 5731"/>
                <a:gd name="T39" fmla="*/ 1143 h 7335"/>
                <a:gd name="T40" fmla="*/ 5471 w 5731"/>
                <a:gd name="T41" fmla="*/ 1506 h 7335"/>
                <a:gd name="T42" fmla="*/ 5153 w 5731"/>
                <a:gd name="T43" fmla="*/ 2015 h 7335"/>
                <a:gd name="T44" fmla="*/ 4523 w 5731"/>
                <a:gd name="T45" fmla="*/ 2297 h 7335"/>
                <a:gd name="T46" fmla="*/ 4257 w 5731"/>
                <a:gd name="T47" fmla="*/ 2573 h 7335"/>
                <a:gd name="T48" fmla="*/ 4203 w 5731"/>
                <a:gd name="T49" fmla="*/ 2833 h 7335"/>
                <a:gd name="T50" fmla="*/ 3838 w 5731"/>
                <a:gd name="T51" fmla="*/ 3063 h 7335"/>
                <a:gd name="T52" fmla="*/ 3336 w 5731"/>
                <a:gd name="T53" fmla="*/ 2974 h 7335"/>
                <a:gd name="T54" fmla="*/ 3298 w 5731"/>
                <a:gd name="T55" fmla="*/ 3345 h 7335"/>
                <a:gd name="T56" fmla="*/ 2973 w 5731"/>
                <a:gd name="T57" fmla="*/ 3363 h 7335"/>
                <a:gd name="T58" fmla="*/ 2907 w 5731"/>
                <a:gd name="T59" fmla="*/ 3607 h 7335"/>
                <a:gd name="T60" fmla="*/ 2578 w 5731"/>
                <a:gd name="T61" fmla="*/ 3792 h 7335"/>
                <a:gd name="T62" fmla="*/ 2455 w 5731"/>
                <a:gd name="T63" fmla="*/ 4006 h 7335"/>
                <a:gd name="T64" fmla="*/ 1906 w 5731"/>
                <a:gd name="T65" fmla="*/ 3877 h 7335"/>
                <a:gd name="T66" fmla="*/ 1737 w 5731"/>
                <a:gd name="T67" fmla="*/ 4075 h 7335"/>
                <a:gd name="T68" fmla="*/ 1913 w 5731"/>
                <a:gd name="T69" fmla="*/ 4486 h 7335"/>
                <a:gd name="T70" fmla="*/ 2328 w 5731"/>
                <a:gd name="T71" fmla="*/ 5155 h 7335"/>
                <a:gd name="T72" fmla="*/ 1968 w 5731"/>
                <a:gd name="T73" fmla="*/ 5073 h 7335"/>
                <a:gd name="T74" fmla="*/ 1599 w 5731"/>
                <a:gd name="T75" fmla="*/ 5078 h 7335"/>
                <a:gd name="T76" fmla="*/ 1459 w 5731"/>
                <a:gd name="T77" fmla="*/ 5353 h 7335"/>
                <a:gd name="T78" fmla="*/ 1236 w 5731"/>
                <a:gd name="T79" fmla="*/ 5834 h 7335"/>
                <a:gd name="T80" fmla="*/ 999 w 5731"/>
                <a:gd name="T81" fmla="*/ 6152 h 7335"/>
                <a:gd name="T82" fmla="*/ 1216 w 5731"/>
                <a:gd name="T83" fmla="*/ 6388 h 7335"/>
                <a:gd name="T84" fmla="*/ 1510 w 5731"/>
                <a:gd name="T85" fmla="*/ 6574 h 7335"/>
                <a:gd name="T86" fmla="*/ 1027 w 5731"/>
                <a:gd name="T87" fmla="*/ 6899 h 7335"/>
                <a:gd name="T88" fmla="*/ 692 w 5731"/>
                <a:gd name="T89" fmla="*/ 7182 h 7335"/>
                <a:gd name="T90" fmla="*/ 169 w 5731"/>
                <a:gd name="T91" fmla="*/ 7282 h 7335"/>
                <a:gd name="T92" fmla="*/ 225 w 5731"/>
                <a:gd name="T93" fmla="*/ 6670 h 7335"/>
                <a:gd name="T94" fmla="*/ 102 w 5731"/>
                <a:gd name="T95" fmla="*/ 6432 h 7335"/>
                <a:gd name="T96" fmla="*/ 145 w 5731"/>
                <a:gd name="T97" fmla="*/ 6034 h 7335"/>
                <a:gd name="T98" fmla="*/ 380 w 5731"/>
                <a:gd name="T99" fmla="*/ 6176 h 7335"/>
                <a:gd name="T100" fmla="*/ 331 w 5731"/>
                <a:gd name="T101" fmla="*/ 5740 h 7335"/>
                <a:gd name="T102" fmla="*/ 754 w 5731"/>
                <a:gd name="T103" fmla="*/ 5547 h 7335"/>
                <a:gd name="T104" fmla="*/ 951 w 5731"/>
                <a:gd name="T105" fmla="*/ 4983 h 7335"/>
                <a:gd name="T106" fmla="*/ 841 w 5731"/>
                <a:gd name="T107" fmla="*/ 4679 h 7335"/>
                <a:gd name="T108" fmla="*/ 660 w 5731"/>
                <a:gd name="T109" fmla="*/ 4019 h 7335"/>
                <a:gd name="T110" fmla="*/ 950 w 5731"/>
                <a:gd name="T111" fmla="*/ 4103 h 7335"/>
                <a:gd name="T112" fmla="*/ 1196 w 5731"/>
                <a:gd name="T113" fmla="*/ 4034 h 7335"/>
                <a:gd name="T114" fmla="*/ 1621 w 5731"/>
                <a:gd name="T115" fmla="*/ 3690 h 7335"/>
                <a:gd name="T116" fmla="*/ 1826 w 5731"/>
                <a:gd name="T117" fmla="*/ 3436 h 7335"/>
                <a:gd name="T118" fmla="*/ 2046 w 5731"/>
                <a:gd name="T119" fmla="*/ 3436 h 7335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5731"/>
                <a:gd name="T181" fmla="*/ 0 h 7335"/>
                <a:gd name="T182" fmla="*/ 5731 w 5731"/>
                <a:gd name="T183" fmla="*/ 7335 h 7335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5731" h="7335">
                  <a:moveTo>
                    <a:pt x="2046" y="3436"/>
                  </a:moveTo>
                  <a:lnTo>
                    <a:pt x="2077" y="3425"/>
                  </a:lnTo>
                  <a:lnTo>
                    <a:pt x="2084" y="3394"/>
                  </a:lnTo>
                  <a:lnTo>
                    <a:pt x="2093" y="3352"/>
                  </a:lnTo>
                  <a:lnTo>
                    <a:pt x="2113" y="3318"/>
                  </a:lnTo>
                  <a:lnTo>
                    <a:pt x="2110" y="3292"/>
                  </a:lnTo>
                  <a:lnTo>
                    <a:pt x="2124" y="3285"/>
                  </a:lnTo>
                  <a:lnTo>
                    <a:pt x="2146" y="3292"/>
                  </a:lnTo>
                  <a:lnTo>
                    <a:pt x="2173" y="3281"/>
                  </a:lnTo>
                  <a:lnTo>
                    <a:pt x="2197" y="3256"/>
                  </a:lnTo>
                  <a:lnTo>
                    <a:pt x="2219" y="3263"/>
                  </a:lnTo>
                  <a:lnTo>
                    <a:pt x="2259" y="3285"/>
                  </a:lnTo>
                  <a:lnTo>
                    <a:pt x="2308" y="3256"/>
                  </a:lnTo>
                  <a:lnTo>
                    <a:pt x="2326" y="3200"/>
                  </a:lnTo>
                  <a:lnTo>
                    <a:pt x="2348" y="3152"/>
                  </a:lnTo>
                  <a:lnTo>
                    <a:pt x="2362" y="3105"/>
                  </a:lnTo>
                  <a:lnTo>
                    <a:pt x="2413" y="3054"/>
                  </a:lnTo>
                  <a:lnTo>
                    <a:pt x="2426" y="3038"/>
                  </a:lnTo>
                  <a:lnTo>
                    <a:pt x="2464" y="3051"/>
                  </a:lnTo>
                  <a:lnTo>
                    <a:pt x="2471" y="3067"/>
                  </a:lnTo>
                  <a:lnTo>
                    <a:pt x="2477" y="3089"/>
                  </a:lnTo>
                  <a:lnTo>
                    <a:pt x="2511" y="3096"/>
                  </a:lnTo>
                  <a:lnTo>
                    <a:pt x="2549" y="3080"/>
                  </a:lnTo>
                  <a:lnTo>
                    <a:pt x="2580" y="3049"/>
                  </a:lnTo>
                  <a:lnTo>
                    <a:pt x="2604" y="3011"/>
                  </a:lnTo>
                  <a:lnTo>
                    <a:pt x="2646" y="3009"/>
                  </a:lnTo>
                  <a:lnTo>
                    <a:pt x="2649" y="3025"/>
                  </a:lnTo>
                  <a:lnTo>
                    <a:pt x="2682" y="3040"/>
                  </a:lnTo>
                  <a:lnTo>
                    <a:pt x="2722" y="3067"/>
                  </a:lnTo>
                  <a:lnTo>
                    <a:pt x="2742" y="3043"/>
                  </a:lnTo>
                  <a:lnTo>
                    <a:pt x="2740" y="2987"/>
                  </a:lnTo>
                  <a:lnTo>
                    <a:pt x="2760" y="2931"/>
                  </a:lnTo>
                  <a:lnTo>
                    <a:pt x="2780" y="2891"/>
                  </a:lnTo>
                  <a:lnTo>
                    <a:pt x="2807" y="2858"/>
                  </a:lnTo>
                  <a:lnTo>
                    <a:pt x="2811" y="2800"/>
                  </a:lnTo>
                  <a:lnTo>
                    <a:pt x="2827" y="2769"/>
                  </a:lnTo>
                  <a:lnTo>
                    <a:pt x="2833" y="2736"/>
                  </a:lnTo>
                  <a:lnTo>
                    <a:pt x="2851" y="2687"/>
                  </a:lnTo>
                  <a:lnTo>
                    <a:pt x="2853" y="2638"/>
                  </a:lnTo>
                  <a:lnTo>
                    <a:pt x="2822" y="2595"/>
                  </a:lnTo>
                  <a:lnTo>
                    <a:pt x="2778" y="2584"/>
                  </a:lnTo>
                  <a:lnTo>
                    <a:pt x="2753" y="2575"/>
                  </a:lnTo>
                  <a:lnTo>
                    <a:pt x="2709" y="2589"/>
                  </a:lnTo>
                  <a:lnTo>
                    <a:pt x="2686" y="2582"/>
                  </a:lnTo>
                  <a:lnTo>
                    <a:pt x="2635" y="2553"/>
                  </a:lnTo>
                  <a:lnTo>
                    <a:pt x="2589" y="2533"/>
                  </a:lnTo>
                  <a:lnTo>
                    <a:pt x="2566" y="2515"/>
                  </a:lnTo>
                  <a:lnTo>
                    <a:pt x="2526" y="2498"/>
                  </a:lnTo>
                  <a:lnTo>
                    <a:pt x="2493" y="2491"/>
                  </a:lnTo>
                  <a:lnTo>
                    <a:pt x="2473" y="2484"/>
                  </a:lnTo>
                  <a:lnTo>
                    <a:pt x="2433" y="2453"/>
                  </a:lnTo>
                  <a:lnTo>
                    <a:pt x="2373" y="2451"/>
                  </a:lnTo>
                  <a:lnTo>
                    <a:pt x="2328" y="2462"/>
                  </a:lnTo>
                  <a:lnTo>
                    <a:pt x="2300" y="2500"/>
                  </a:lnTo>
                  <a:lnTo>
                    <a:pt x="2277" y="2533"/>
                  </a:lnTo>
                  <a:lnTo>
                    <a:pt x="2226" y="2538"/>
                  </a:lnTo>
                  <a:lnTo>
                    <a:pt x="2197" y="2527"/>
                  </a:lnTo>
                  <a:lnTo>
                    <a:pt x="2171" y="2507"/>
                  </a:lnTo>
                  <a:lnTo>
                    <a:pt x="2168" y="2491"/>
                  </a:lnTo>
                  <a:lnTo>
                    <a:pt x="2142" y="2489"/>
                  </a:lnTo>
                  <a:lnTo>
                    <a:pt x="2122" y="2471"/>
                  </a:lnTo>
                  <a:lnTo>
                    <a:pt x="2128" y="2435"/>
                  </a:lnTo>
                  <a:lnTo>
                    <a:pt x="2135" y="2398"/>
                  </a:lnTo>
                  <a:lnTo>
                    <a:pt x="2117" y="2322"/>
                  </a:lnTo>
                  <a:lnTo>
                    <a:pt x="2108" y="2251"/>
                  </a:lnTo>
                  <a:lnTo>
                    <a:pt x="2059" y="2180"/>
                  </a:lnTo>
                  <a:lnTo>
                    <a:pt x="1993" y="2135"/>
                  </a:lnTo>
                  <a:lnTo>
                    <a:pt x="1997" y="2100"/>
                  </a:lnTo>
                  <a:lnTo>
                    <a:pt x="1999" y="2033"/>
                  </a:lnTo>
                  <a:lnTo>
                    <a:pt x="2022" y="1999"/>
                  </a:lnTo>
                  <a:lnTo>
                    <a:pt x="2008" y="1913"/>
                  </a:lnTo>
                  <a:lnTo>
                    <a:pt x="2004" y="1862"/>
                  </a:lnTo>
                  <a:lnTo>
                    <a:pt x="2004" y="1764"/>
                  </a:lnTo>
                  <a:lnTo>
                    <a:pt x="1955" y="1706"/>
                  </a:lnTo>
                  <a:lnTo>
                    <a:pt x="1944" y="1650"/>
                  </a:lnTo>
                  <a:lnTo>
                    <a:pt x="1964" y="1590"/>
                  </a:lnTo>
                  <a:lnTo>
                    <a:pt x="1988" y="1546"/>
                  </a:lnTo>
                  <a:lnTo>
                    <a:pt x="1988" y="1512"/>
                  </a:lnTo>
                  <a:lnTo>
                    <a:pt x="2015" y="1506"/>
                  </a:lnTo>
                  <a:lnTo>
                    <a:pt x="2055" y="1537"/>
                  </a:lnTo>
                  <a:lnTo>
                    <a:pt x="2079" y="1521"/>
                  </a:lnTo>
                  <a:lnTo>
                    <a:pt x="2122" y="1532"/>
                  </a:lnTo>
                  <a:lnTo>
                    <a:pt x="2159" y="1564"/>
                  </a:lnTo>
                  <a:lnTo>
                    <a:pt x="2202" y="1590"/>
                  </a:lnTo>
                  <a:lnTo>
                    <a:pt x="2231" y="1572"/>
                  </a:lnTo>
                  <a:lnTo>
                    <a:pt x="2271" y="1575"/>
                  </a:lnTo>
                  <a:lnTo>
                    <a:pt x="2293" y="1552"/>
                  </a:lnTo>
                  <a:lnTo>
                    <a:pt x="2362" y="1561"/>
                  </a:lnTo>
                  <a:lnTo>
                    <a:pt x="2460" y="1546"/>
                  </a:lnTo>
                  <a:lnTo>
                    <a:pt x="2580" y="1528"/>
                  </a:lnTo>
                  <a:lnTo>
                    <a:pt x="2649" y="1526"/>
                  </a:lnTo>
                  <a:lnTo>
                    <a:pt x="2731" y="1599"/>
                  </a:lnTo>
                  <a:lnTo>
                    <a:pt x="2729" y="1628"/>
                  </a:lnTo>
                  <a:lnTo>
                    <a:pt x="2744" y="1681"/>
                  </a:lnTo>
                  <a:lnTo>
                    <a:pt x="2775" y="1746"/>
                  </a:lnTo>
                  <a:lnTo>
                    <a:pt x="2809" y="1746"/>
                  </a:lnTo>
                  <a:lnTo>
                    <a:pt x="2809" y="1710"/>
                  </a:lnTo>
                  <a:lnTo>
                    <a:pt x="2787" y="1652"/>
                  </a:lnTo>
                  <a:lnTo>
                    <a:pt x="2807" y="1652"/>
                  </a:lnTo>
                  <a:lnTo>
                    <a:pt x="2873" y="1690"/>
                  </a:lnTo>
                  <a:lnTo>
                    <a:pt x="2918" y="1699"/>
                  </a:lnTo>
                  <a:lnTo>
                    <a:pt x="2969" y="1741"/>
                  </a:lnTo>
                  <a:lnTo>
                    <a:pt x="3029" y="1737"/>
                  </a:lnTo>
                  <a:lnTo>
                    <a:pt x="3065" y="1748"/>
                  </a:lnTo>
                  <a:lnTo>
                    <a:pt x="3069" y="1766"/>
                  </a:lnTo>
                  <a:lnTo>
                    <a:pt x="3047" y="1790"/>
                  </a:lnTo>
                  <a:lnTo>
                    <a:pt x="3007" y="1793"/>
                  </a:lnTo>
                  <a:lnTo>
                    <a:pt x="2956" y="1835"/>
                  </a:lnTo>
                  <a:lnTo>
                    <a:pt x="2931" y="1882"/>
                  </a:lnTo>
                  <a:lnTo>
                    <a:pt x="2924" y="1915"/>
                  </a:lnTo>
                  <a:lnTo>
                    <a:pt x="2927" y="2022"/>
                  </a:lnTo>
                  <a:lnTo>
                    <a:pt x="2916" y="2024"/>
                  </a:lnTo>
                  <a:lnTo>
                    <a:pt x="2889" y="2024"/>
                  </a:lnTo>
                  <a:lnTo>
                    <a:pt x="2869" y="2039"/>
                  </a:lnTo>
                  <a:lnTo>
                    <a:pt x="2871" y="2066"/>
                  </a:lnTo>
                  <a:lnTo>
                    <a:pt x="2922" y="2093"/>
                  </a:lnTo>
                  <a:lnTo>
                    <a:pt x="2987" y="2115"/>
                  </a:lnTo>
                  <a:lnTo>
                    <a:pt x="3022" y="2117"/>
                  </a:lnTo>
                  <a:lnTo>
                    <a:pt x="3053" y="2144"/>
                  </a:lnTo>
                  <a:lnTo>
                    <a:pt x="3056" y="2197"/>
                  </a:lnTo>
                  <a:lnTo>
                    <a:pt x="3102" y="2235"/>
                  </a:lnTo>
                  <a:lnTo>
                    <a:pt x="3180" y="2235"/>
                  </a:lnTo>
                  <a:lnTo>
                    <a:pt x="3216" y="2237"/>
                  </a:lnTo>
                  <a:lnTo>
                    <a:pt x="3238" y="2264"/>
                  </a:lnTo>
                  <a:lnTo>
                    <a:pt x="3291" y="2226"/>
                  </a:lnTo>
                  <a:lnTo>
                    <a:pt x="3378" y="2193"/>
                  </a:lnTo>
                  <a:lnTo>
                    <a:pt x="3458" y="2191"/>
                  </a:lnTo>
                  <a:lnTo>
                    <a:pt x="3532" y="2162"/>
                  </a:lnTo>
                  <a:lnTo>
                    <a:pt x="3685" y="2055"/>
                  </a:lnTo>
                  <a:lnTo>
                    <a:pt x="3754" y="2002"/>
                  </a:lnTo>
                  <a:lnTo>
                    <a:pt x="3821" y="1944"/>
                  </a:lnTo>
                  <a:lnTo>
                    <a:pt x="3821" y="1893"/>
                  </a:lnTo>
                  <a:lnTo>
                    <a:pt x="3872" y="1835"/>
                  </a:lnTo>
                  <a:lnTo>
                    <a:pt x="3883" y="1786"/>
                  </a:lnTo>
                  <a:lnTo>
                    <a:pt x="3903" y="1728"/>
                  </a:lnTo>
                  <a:lnTo>
                    <a:pt x="3939" y="1690"/>
                  </a:lnTo>
                  <a:lnTo>
                    <a:pt x="3943" y="1652"/>
                  </a:lnTo>
                  <a:lnTo>
                    <a:pt x="3999" y="1588"/>
                  </a:lnTo>
                  <a:lnTo>
                    <a:pt x="4061" y="1561"/>
                  </a:lnTo>
                  <a:lnTo>
                    <a:pt x="4130" y="1559"/>
                  </a:lnTo>
                  <a:lnTo>
                    <a:pt x="4197" y="1532"/>
                  </a:lnTo>
                  <a:lnTo>
                    <a:pt x="4259" y="1470"/>
                  </a:lnTo>
                  <a:lnTo>
                    <a:pt x="4321" y="1410"/>
                  </a:lnTo>
                  <a:lnTo>
                    <a:pt x="4368" y="1372"/>
                  </a:lnTo>
                  <a:lnTo>
                    <a:pt x="4372" y="1317"/>
                  </a:lnTo>
                  <a:lnTo>
                    <a:pt x="4330" y="1252"/>
                  </a:lnTo>
                  <a:lnTo>
                    <a:pt x="4305" y="1252"/>
                  </a:lnTo>
                  <a:lnTo>
                    <a:pt x="4292" y="1237"/>
                  </a:lnTo>
                  <a:lnTo>
                    <a:pt x="4305" y="1214"/>
                  </a:lnTo>
                  <a:lnTo>
                    <a:pt x="4334" y="1212"/>
                  </a:lnTo>
                  <a:lnTo>
                    <a:pt x="4337" y="1232"/>
                  </a:lnTo>
                  <a:lnTo>
                    <a:pt x="4410" y="1214"/>
                  </a:lnTo>
                  <a:lnTo>
                    <a:pt x="4461" y="1201"/>
                  </a:lnTo>
                  <a:lnTo>
                    <a:pt x="4501" y="1183"/>
                  </a:lnTo>
                  <a:lnTo>
                    <a:pt x="4570" y="1121"/>
                  </a:lnTo>
                  <a:lnTo>
                    <a:pt x="4595" y="1061"/>
                  </a:lnTo>
                  <a:lnTo>
                    <a:pt x="4579" y="1036"/>
                  </a:lnTo>
                  <a:lnTo>
                    <a:pt x="4630" y="1001"/>
                  </a:lnTo>
                  <a:lnTo>
                    <a:pt x="4684" y="945"/>
                  </a:lnTo>
                  <a:lnTo>
                    <a:pt x="4692" y="907"/>
                  </a:lnTo>
                  <a:lnTo>
                    <a:pt x="4777" y="830"/>
                  </a:lnTo>
                  <a:lnTo>
                    <a:pt x="4841" y="772"/>
                  </a:lnTo>
                  <a:lnTo>
                    <a:pt x="4886" y="721"/>
                  </a:lnTo>
                  <a:lnTo>
                    <a:pt x="4908" y="656"/>
                  </a:lnTo>
                  <a:lnTo>
                    <a:pt x="4926" y="612"/>
                  </a:lnTo>
                  <a:lnTo>
                    <a:pt x="4946" y="554"/>
                  </a:lnTo>
                  <a:lnTo>
                    <a:pt x="4970" y="507"/>
                  </a:lnTo>
                  <a:lnTo>
                    <a:pt x="4995" y="465"/>
                  </a:lnTo>
                  <a:lnTo>
                    <a:pt x="4993" y="456"/>
                  </a:lnTo>
                  <a:lnTo>
                    <a:pt x="5006" y="440"/>
                  </a:lnTo>
                  <a:lnTo>
                    <a:pt x="5039" y="420"/>
                  </a:lnTo>
                  <a:lnTo>
                    <a:pt x="5048" y="387"/>
                  </a:lnTo>
                  <a:lnTo>
                    <a:pt x="5046" y="358"/>
                  </a:lnTo>
                  <a:lnTo>
                    <a:pt x="5059" y="343"/>
                  </a:lnTo>
                  <a:lnTo>
                    <a:pt x="5071" y="316"/>
                  </a:lnTo>
                  <a:lnTo>
                    <a:pt x="5053" y="296"/>
                  </a:lnTo>
                  <a:lnTo>
                    <a:pt x="5057" y="249"/>
                  </a:lnTo>
                  <a:lnTo>
                    <a:pt x="5068" y="207"/>
                  </a:lnTo>
                  <a:lnTo>
                    <a:pt x="5053" y="187"/>
                  </a:lnTo>
                  <a:lnTo>
                    <a:pt x="5030" y="187"/>
                  </a:lnTo>
                  <a:lnTo>
                    <a:pt x="5017" y="133"/>
                  </a:lnTo>
                  <a:lnTo>
                    <a:pt x="5039" y="122"/>
                  </a:lnTo>
                  <a:lnTo>
                    <a:pt x="5048" y="56"/>
                  </a:lnTo>
                  <a:lnTo>
                    <a:pt x="5097" y="22"/>
                  </a:lnTo>
                  <a:lnTo>
                    <a:pt x="5155" y="0"/>
                  </a:lnTo>
                  <a:lnTo>
                    <a:pt x="5186" y="22"/>
                  </a:lnTo>
                  <a:lnTo>
                    <a:pt x="5199" y="53"/>
                  </a:lnTo>
                  <a:lnTo>
                    <a:pt x="5286" y="138"/>
                  </a:lnTo>
                  <a:lnTo>
                    <a:pt x="5337" y="153"/>
                  </a:lnTo>
                  <a:lnTo>
                    <a:pt x="5364" y="187"/>
                  </a:lnTo>
                  <a:lnTo>
                    <a:pt x="5357" y="209"/>
                  </a:lnTo>
                  <a:lnTo>
                    <a:pt x="5382" y="247"/>
                  </a:lnTo>
                  <a:lnTo>
                    <a:pt x="5415" y="274"/>
                  </a:lnTo>
                  <a:lnTo>
                    <a:pt x="5471" y="287"/>
                  </a:lnTo>
                  <a:lnTo>
                    <a:pt x="5486" y="280"/>
                  </a:lnTo>
                  <a:lnTo>
                    <a:pt x="5502" y="260"/>
                  </a:lnTo>
                  <a:lnTo>
                    <a:pt x="5531" y="262"/>
                  </a:lnTo>
                  <a:lnTo>
                    <a:pt x="5573" y="294"/>
                  </a:lnTo>
                  <a:lnTo>
                    <a:pt x="5591" y="343"/>
                  </a:lnTo>
                  <a:lnTo>
                    <a:pt x="5578" y="365"/>
                  </a:lnTo>
                  <a:lnTo>
                    <a:pt x="5542" y="376"/>
                  </a:lnTo>
                  <a:lnTo>
                    <a:pt x="5509" y="378"/>
                  </a:lnTo>
                  <a:lnTo>
                    <a:pt x="5511" y="398"/>
                  </a:lnTo>
                  <a:lnTo>
                    <a:pt x="5544" y="403"/>
                  </a:lnTo>
                  <a:lnTo>
                    <a:pt x="5595" y="449"/>
                  </a:lnTo>
                  <a:lnTo>
                    <a:pt x="5642" y="483"/>
                  </a:lnTo>
                  <a:lnTo>
                    <a:pt x="5684" y="616"/>
                  </a:lnTo>
                  <a:lnTo>
                    <a:pt x="5664" y="652"/>
                  </a:lnTo>
                  <a:lnTo>
                    <a:pt x="5687" y="694"/>
                  </a:lnTo>
                  <a:lnTo>
                    <a:pt x="5664" y="752"/>
                  </a:lnTo>
                  <a:lnTo>
                    <a:pt x="5664" y="792"/>
                  </a:lnTo>
                  <a:lnTo>
                    <a:pt x="5702" y="834"/>
                  </a:lnTo>
                  <a:lnTo>
                    <a:pt x="5715" y="872"/>
                  </a:lnTo>
                  <a:lnTo>
                    <a:pt x="5713" y="907"/>
                  </a:lnTo>
                  <a:lnTo>
                    <a:pt x="5687" y="936"/>
                  </a:lnTo>
                  <a:lnTo>
                    <a:pt x="5713" y="985"/>
                  </a:lnTo>
                  <a:lnTo>
                    <a:pt x="5700" y="1012"/>
                  </a:lnTo>
                  <a:lnTo>
                    <a:pt x="5704" y="1088"/>
                  </a:lnTo>
                  <a:lnTo>
                    <a:pt x="5724" y="1114"/>
                  </a:lnTo>
                  <a:lnTo>
                    <a:pt x="5731" y="1143"/>
                  </a:lnTo>
                  <a:lnTo>
                    <a:pt x="5684" y="1172"/>
                  </a:lnTo>
                  <a:lnTo>
                    <a:pt x="5671" y="1223"/>
                  </a:lnTo>
                  <a:lnTo>
                    <a:pt x="5687" y="1248"/>
                  </a:lnTo>
                  <a:lnTo>
                    <a:pt x="5671" y="1283"/>
                  </a:lnTo>
                  <a:lnTo>
                    <a:pt x="5622" y="1294"/>
                  </a:lnTo>
                  <a:lnTo>
                    <a:pt x="5571" y="1348"/>
                  </a:lnTo>
                  <a:lnTo>
                    <a:pt x="5562" y="1394"/>
                  </a:lnTo>
                  <a:lnTo>
                    <a:pt x="5524" y="1419"/>
                  </a:lnTo>
                  <a:lnTo>
                    <a:pt x="5524" y="1468"/>
                  </a:lnTo>
                  <a:lnTo>
                    <a:pt x="5493" y="1501"/>
                  </a:lnTo>
                  <a:lnTo>
                    <a:pt x="5471" y="1506"/>
                  </a:lnTo>
                  <a:lnTo>
                    <a:pt x="5449" y="1532"/>
                  </a:lnTo>
                  <a:lnTo>
                    <a:pt x="5471" y="1581"/>
                  </a:lnTo>
                  <a:lnTo>
                    <a:pt x="5433" y="1606"/>
                  </a:lnTo>
                  <a:lnTo>
                    <a:pt x="5384" y="1652"/>
                  </a:lnTo>
                  <a:lnTo>
                    <a:pt x="5348" y="1690"/>
                  </a:lnTo>
                  <a:lnTo>
                    <a:pt x="5344" y="1779"/>
                  </a:lnTo>
                  <a:lnTo>
                    <a:pt x="5335" y="1813"/>
                  </a:lnTo>
                  <a:lnTo>
                    <a:pt x="5248" y="1868"/>
                  </a:lnTo>
                  <a:lnTo>
                    <a:pt x="5206" y="1933"/>
                  </a:lnTo>
                  <a:lnTo>
                    <a:pt x="5162" y="1979"/>
                  </a:lnTo>
                  <a:lnTo>
                    <a:pt x="5153" y="2015"/>
                  </a:lnTo>
                  <a:lnTo>
                    <a:pt x="5097" y="2057"/>
                  </a:lnTo>
                  <a:lnTo>
                    <a:pt x="5104" y="2088"/>
                  </a:lnTo>
                  <a:lnTo>
                    <a:pt x="5039" y="2155"/>
                  </a:lnTo>
                  <a:lnTo>
                    <a:pt x="5022" y="2197"/>
                  </a:lnTo>
                  <a:lnTo>
                    <a:pt x="4906" y="2246"/>
                  </a:lnTo>
                  <a:lnTo>
                    <a:pt x="4844" y="2266"/>
                  </a:lnTo>
                  <a:lnTo>
                    <a:pt x="4724" y="2295"/>
                  </a:lnTo>
                  <a:lnTo>
                    <a:pt x="4706" y="2286"/>
                  </a:lnTo>
                  <a:lnTo>
                    <a:pt x="4630" y="2302"/>
                  </a:lnTo>
                  <a:lnTo>
                    <a:pt x="4541" y="2313"/>
                  </a:lnTo>
                  <a:lnTo>
                    <a:pt x="4523" y="2297"/>
                  </a:lnTo>
                  <a:lnTo>
                    <a:pt x="4477" y="2309"/>
                  </a:lnTo>
                  <a:lnTo>
                    <a:pt x="4392" y="2311"/>
                  </a:lnTo>
                  <a:lnTo>
                    <a:pt x="4352" y="2273"/>
                  </a:lnTo>
                  <a:lnTo>
                    <a:pt x="4339" y="2242"/>
                  </a:lnTo>
                  <a:lnTo>
                    <a:pt x="4297" y="2237"/>
                  </a:lnTo>
                  <a:lnTo>
                    <a:pt x="4268" y="2289"/>
                  </a:lnTo>
                  <a:lnTo>
                    <a:pt x="4265" y="2349"/>
                  </a:lnTo>
                  <a:lnTo>
                    <a:pt x="4330" y="2418"/>
                  </a:lnTo>
                  <a:lnTo>
                    <a:pt x="4323" y="2455"/>
                  </a:lnTo>
                  <a:lnTo>
                    <a:pt x="4305" y="2524"/>
                  </a:lnTo>
                  <a:lnTo>
                    <a:pt x="4257" y="2573"/>
                  </a:lnTo>
                  <a:lnTo>
                    <a:pt x="4197" y="2562"/>
                  </a:lnTo>
                  <a:lnTo>
                    <a:pt x="4148" y="2544"/>
                  </a:lnTo>
                  <a:lnTo>
                    <a:pt x="4092" y="2504"/>
                  </a:lnTo>
                  <a:lnTo>
                    <a:pt x="4081" y="2518"/>
                  </a:lnTo>
                  <a:lnTo>
                    <a:pt x="4125" y="2584"/>
                  </a:lnTo>
                  <a:lnTo>
                    <a:pt x="4185" y="2687"/>
                  </a:lnTo>
                  <a:lnTo>
                    <a:pt x="4212" y="2727"/>
                  </a:lnTo>
                  <a:lnTo>
                    <a:pt x="4263" y="2782"/>
                  </a:lnTo>
                  <a:lnTo>
                    <a:pt x="4265" y="2813"/>
                  </a:lnTo>
                  <a:lnTo>
                    <a:pt x="4232" y="2831"/>
                  </a:lnTo>
                  <a:lnTo>
                    <a:pt x="4203" y="2833"/>
                  </a:lnTo>
                  <a:lnTo>
                    <a:pt x="4194" y="2853"/>
                  </a:lnTo>
                  <a:lnTo>
                    <a:pt x="4210" y="2885"/>
                  </a:lnTo>
                  <a:lnTo>
                    <a:pt x="4194" y="2934"/>
                  </a:lnTo>
                  <a:lnTo>
                    <a:pt x="4172" y="2942"/>
                  </a:lnTo>
                  <a:lnTo>
                    <a:pt x="4145" y="2927"/>
                  </a:lnTo>
                  <a:lnTo>
                    <a:pt x="4090" y="2929"/>
                  </a:lnTo>
                  <a:lnTo>
                    <a:pt x="4005" y="2958"/>
                  </a:lnTo>
                  <a:lnTo>
                    <a:pt x="3923" y="3009"/>
                  </a:lnTo>
                  <a:lnTo>
                    <a:pt x="3905" y="3056"/>
                  </a:lnTo>
                  <a:lnTo>
                    <a:pt x="3867" y="3074"/>
                  </a:lnTo>
                  <a:lnTo>
                    <a:pt x="3838" y="3063"/>
                  </a:lnTo>
                  <a:lnTo>
                    <a:pt x="3836" y="3100"/>
                  </a:lnTo>
                  <a:lnTo>
                    <a:pt x="3792" y="3107"/>
                  </a:lnTo>
                  <a:lnTo>
                    <a:pt x="3736" y="3078"/>
                  </a:lnTo>
                  <a:lnTo>
                    <a:pt x="3656" y="3023"/>
                  </a:lnTo>
                  <a:lnTo>
                    <a:pt x="3596" y="2956"/>
                  </a:lnTo>
                  <a:lnTo>
                    <a:pt x="3549" y="2940"/>
                  </a:lnTo>
                  <a:lnTo>
                    <a:pt x="3507" y="2967"/>
                  </a:lnTo>
                  <a:lnTo>
                    <a:pt x="3480" y="2991"/>
                  </a:lnTo>
                  <a:lnTo>
                    <a:pt x="3429" y="2991"/>
                  </a:lnTo>
                  <a:lnTo>
                    <a:pt x="3347" y="2951"/>
                  </a:lnTo>
                  <a:lnTo>
                    <a:pt x="3336" y="2974"/>
                  </a:lnTo>
                  <a:lnTo>
                    <a:pt x="3387" y="3094"/>
                  </a:lnTo>
                  <a:lnTo>
                    <a:pt x="3438" y="3180"/>
                  </a:lnTo>
                  <a:lnTo>
                    <a:pt x="3449" y="3225"/>
                  </a:lnTo>
                  <a:lnTo>
                    <a:pt x="3474" y="3263"/>
                  </a:lnTo>
                  <a:lnTo>
                    <a:pt x="3454" y="3274"/>
                  </a:lnTo>
                  <a:lnTo>
                    <a:pt x="3385" y="3274"/>
                  </a:lnTo>
                  <a:lnTo>
                    <a:pt x="3334" y="3260"/>
                  </a:lnTo>
                  <a:lnTo>
                    <a:pt x="3305" y="3269"/>
                  </a:lnTo>
                  <a:lnTo>
                    <a:pt x="3325" y="3303"/>
                  </a:lnTo>
                  <a:lnTo>
                    <a:pt x="3291" y="3323"/>
                  </a:lnTo>
                  <a:lnTo>
                    <a:pt x="3298" y="3345"/>
                  </a:lnTo>
                  <a:lnTo>
                    <a:pt x="3254" y="3383"/>
                  </a:lnTo>
                  <a:lnTo>
                    <a:pt x="3231" y="3374"/>
                  </a:lnTo>
                  <a:lnTo>
                    <a:pt x="3225" y="3347"/>
                  </a:lnTo>
                  <a:lnTo>
                    <a:pt x="3147" y="3345"/>
                  </a:lnTo>
                  <a:lnTo>
                    <a:pt x="3116" y="3354"/>
                  </a:lnTo>
                  <a:lnTo>
                    <a:pt x="3111" y="3374"/>
                  </a:lnTo>
                  <a:lnTo>
                    <a:pt x="3089" y="3403"/>
                  </a:lnTo>
                  <a:lnTo>
                    <a:pt x="3067" y="3401"/>
                  </a:lnTo>
                  <a:lnTo>
                    <a:pt x="3025" y="3374"/>
                  </a:lnTo>
                  <a:lnTo>
                    <a:pt x="3009" y="3361"/>
                  </a:lnTo>
                  <a:lnTo>
                    <a:pt x="2973" y="3363"/>
                  </a:lnTo>
                  <a:lnTo>
                    <a:pt x="2956" y="3394"/>
                  </a:lnTo>
                  <a:lnTo>
                    <a:pt x="2956" y="3427"/>
                  </a:lnTo>
                  <a:lnTo>
                    <a:pt x="3002" y="3492"/>
                  </a:lnTo>
                  <a:lnTo>
                    <a:pt x="3040" y="3541"/>
                  </a:lnTo>
                  <a:lnTo>
                    <a:pt x="3027" y="3563"/>
                  </a:lnTo>
                  <a:lnTo>
                    <a:pt x="3007" y="3576"/>
                  </a:lnTo>
                  <a:lnTo>
                    <a:pt x="3002" y="3614"/>
                  </a:lnTo>
                  <a:lnTo>
                    <a:pt x="2976" y="3632"/>
                  </a:lnTo>
                  <a:lnTo>
                    <a:pt x="2951" y="3634"/>
                  </a:lnTo>
                  <a:lnTo>
                    <a:pt x="2936" y="3616"/>
                  </a:lnTo>
                  <a:lnTo>
                    <a:pt x="2907" y="3607"/>
                  </a:lnTo>
                  <a:lnTo>
                    <a:pt x="2896" y="3619"/>
                  </a:lnTo>
                  <a:lnTo>
                    <a:pt x="2904" y="3650"/>
                  </a:lnTo>
                  <a:lnTo>
                    <a:pt x="2900" y="3696"/>
                  </a:lnTo>
                  <a:lnTo>
                    <a:pt x="2849" y="3714"/>
                  </a:lnTo>
                  <a:lnTo>
                    <a:pt x="2782" y="3730"/>
                  </a:lnTo>
                  <a:lnTo>
                    <a:pt x="2747" y="3739"/>
                  </a:lnTo>
                  <a:lnTo>
                    <a:pt x="2700" y="3719"/>
                  </a:lnTo>
                  <a:lnTo>
                    <a:pt x="2649" y="3712"/>
                  </a:lnTo>
                  <a:lnTo>
                    <a:pt x="2600" y="3754"/>
                  </a:lnTo>
                  <a:lnTo>
                    <a:pt x="2569" y="3763"/>
                  </a:lnTo>
                  <a:lnTo>
                    <a:pt x="2578" y="3792"/>
                  </a:lnTo>
                  <a:lnTo>
                    <a:pt x="2586" y="3801"/>
                  </a:lnTo>
                  <a:lnTo>
                    <a:pt x="2584" y="3850"/>
                  </a:lnTo>
                  <a:lnTo>
                    <a:pt x="2553" y="3865"/>
                  </a:lnTo>
                  <a:lnTo>
                    <a:pt x="2553" y="3894"/>
                  </a:lnTo>
                  <a:lnTo>
                    <a:pt x="2540" y="3921"/>
                  </a:lnTo>
                  <a:lnTo>
                    <a:pt x="2569" y="3979"/>
                  </a:lnTo>
                  <a:lnTo>
                    <a:pt x="2595" y="4028"/>
                  </a:lnTo>
                  <a:lnTo>
                    <a:pt x="2575" y="4034"/>
                  </a:lnTo>
                  <a:lnTo>
                    <a:pt x="2542" y="4010"/>
                  </a:lnTo>
                  <a:lnTo>
                    <a:pt x="2513" y="3983"/>
                  </a:lnTo>
                  <a:lnTo>
                    <a:pt x="2455" y="4006"/>
                  </a:lnTo>
                  <a:lnTo>
                    <a:pt x="2408" y="3997"/>
                  </a:lnTo>
                  <a:lnTo>
                    <a:pt x="2353" y="3946"/>
                  </a:lnTo>
                  <a:lnTo>
                    <a:pt x="2291" y="3925"/>
                  </a:lnTo>
                  <a:lnTo>
                    <a:pt x="2226" y="3923"/>
                  </a:lnTo>
                  <a:lnTo>
                    <a:pt x="2162" y="3928"/>
                  </a:lnTo>
                  <a:lnTo>
                    <a:pt x="2117" y="3883"/>
                  </a:lnTo>
                  <a:lnTo>
                    <a:pt x="2084" y="3850"/>
                  </a:lnTo>
                  <a:lnTo>
                    <a:pt x="2033" y="3848"/>
                  </a:lnTo>
                  <a:lnTo>
                    <a:pt x="1981" y="3839"/>
                  </a:lnTo>
                  <a:lnTo>
                    <a:pt x="1948" y="3841"/>
                  </a:lnTo>
                  <a:lnTo>
                    <a:pt x="1906" y="3877"/>
                  </a:lnTo>
                  <a:lnTo>
                    <a:pt x="1873" y="3901"/>
                  </a:lnTo>
                  <a:lnTo>
                    <a:pt x="1841" y="3901"/>
                  </a:lnTo>
                  <a:lnTo>
                    <a:pt x="1801" y="3899"/>
                  </a:lnTo>
                  <a:lnTo>
                    <a:pt x="1775" y="3934"/>
                  </a:lnTo>
                  <a:lnTo>
                    <a:pt x="1764" y="3972"/>
                  </a:lnTo>
                  <a:lnTo>
                    <a:pt x="1735" y="3974"/>
                  </a:lnTo>
                  <a:lnTo>
                    <a:pt x="1737" y="3948"/>
                  </a:lnTo>
                  <a:lnTo>
                    <a:pt x="1661" y="3952"/>
                  </a:lnTo>
                  <a:lnTo>
                    <a:pt x="1661" y="4001"/>
                  </a:lnTo>
                  <a:lnTo>
                    <a:pt x="1732" y="3997"/>
                  </a:lnTo>
                  <a:lnTo>
                    <a:pt x="1737" y="4075"/>
                  </a:lnTo>
                  <a:lnTo>
                    <a:pt x="1643" y="4072"/>
                  </a:lnTo>
                  <a:lnTo>
                    <a:pt x="1626" y="4117"/>
                  </a:lnTo>
                  <a:lnTo>
                    <a:pt x="1643" y="4183"/>
                  </a:lnTo>
                  <a:lnTo>
                    <a:pt x="1690" y="4201"/>
                  </a:lnTo>
                  <a:lnTo>
                    <a:pt x="1697" y="4286"/>
                  </a:lnTo>
                  <a:lnTo>
                    <a:pt x="1728" y="4326"/>
                  </a:lnTo>
                  <a:lnTo>
                    <a:pt x="1801" y="4373"/>
                  </a:lnTo>
                  <a:lnTo>
                    <a:pt x="1817" y="4370"/>
                  </a:lnTo>
                  <a:lnTo>
                    <a:pt x="1844" y="4399"/>
                  </a:lnTo>
                  <a:lnTo>
                    <a:pt x="1848" y="4426"/>
                  </a:lnTo>
                  <a:lnTo>
                    <a:pt x="1913" y="4486"/>
                  </a:lnTo>
                  <a:lnTo>
                    <a:pt x="1926" y="4495"/>
                  </a:lnTo>
                  <a:lnTo>
                    <a:pt x="1959" y="4522"/>
                  </a:lnTo>
                  <a:lnTo>
                    <a:pt x="1973" y="4570"/>
                  </a:lnTo>
                  <a:lnTo>
                    <a:pt x="1968" y="4653"/>
                  </a:lnTo>
                  <a:lnTo>
                    <a:pt x="1957" y="4706"/>
                  </a:lnTo>
                  <a:lnTo>
                    <a:pt x="1988" y="4775"/>
                  </a:lnTo>
                  <a:lnTo>
                    <a:pt x="2033" y="4837"/>
                  </a:lnTo>
                  <a:lnTo>
                    <a:pt x="2108" y="4924"/>
                  </a:lnTo>
                  <a:lnTo>
                    <a:pt x="2186" y="5018"/>
                  </a:lnTo>
                  <a:lnTo>
                    <a:pt x="2284" y="5100"/>
                  </a:lnTo>
                  <a:lnTo>
                    <a:pt x="2328" y="5155"/>
                  </a:lnTo>
                  <a:lnTo>
                    <a:pt x="2346" y="5218"/>
                  </a:lnTo>
                  <a:lnTo>
                    <a:pt x="2364" y="5255"/>
                  </a:lnTo>
                  <a:lnTo>
                    <a:pt x="2346" y="5320"/>
                  </a:lnTo>
                  <a:lnTo>
                    <a:pt x="2308" y="5329"/>
                  </a:lnTo>
                  <a:lnTo>
                    <a:pt x="2262" y="5309"/>
                  </a:lnTo>
                  <a:lnTo>
                    <a:pt x="2219" y="5253"/>
                  </a:lnTo>
                  <a:lnTo>
                    <a:pt x="2130" y="5258"/>
                  </a:lnTo>
                  <a:lnTo>
                    <a:pt x="2015" y="5169"/>
                  </a:lnTo>
                  <a:lnTo>
                    <a:pt x="2013" y="5140"/>
                  </a:lnTo>
                  <a:lnTo>
                    <a:pt x="1973" y="5091"/>
                  </a:lnTo>
                  <a:lnTo>
                    <a:pt x="1968" y="5073"/>
                  </a:lnTo>
                  <a:lnTo>
                    <a:pt x="1908" y="5011"/>
                  </a:lnTo>
                  <a:lnTo>
                    <a:pt x="1910" y="4982"/>
                  </a:lnTo>
                  <a:lnTo>
                    <a:pt x="1928" y="4955"/>
                  </a:lnTo>
                  <a:lnTo>
                    <a:pt x="1893" y="4902"/>
                  </a:lnTo>
                  <a:lnTo>
                    <a:pt x="1779" y="5011"/>
                  </a:lnTo>
                  <a:lnTo>
                    <a:pt x="1737" y="4993"/>
                  </a:lnTo>
                  <a:lnTo>
                    <a:pt x="1724" y="5018"/>
                  </a:lnTo>
                  <a:lnTo>
                    <a:pt x="1683" y="5004"/>
                  </a:lnTo>
                  <a:lnTo>
                    <a:pt x="1637" y="5004"/>
                  </a:lnTo>
                  <a:lnTo>
                    <a:pt x="1601" y="5046"/>
                  </a:lnTo>
                  <a:lnTo>
                    <a:pt x="1599" y="5078"/>
                  </a:lnTo>
                  <a:lnTo>
                    <a:pt x="1619" y="5100"/>
                  </a:lnTo>
                  <a:lnTo>
                    <a:pt x="1690" y="5095"/>
                  </a:lnTo>
                  <a:lnTo>
                    <a:pt x="1739" y="5120"/>
                  </a:lnTo>
                  <a:lnTo>
                    <a:pt x="1735" y="5144"/>
                  </a:lnTo>
                  <a:lnTo>
                    <a:pt x="1683" y="5140"/>
                  </a:lnTo>
                  <a:lnTo>
                    <a:pt x="1635" y="5164"/>
                  </a:lnTo>
                  <a:lnTo>
                    <a:pt x="1592" y="5247"/>
                  </a:lnTo>
                  <a:lnTo>
                    <a:pt x="1555" y="5260"/>
                  </a:lnTo>
                  <a:lnTo>
                    <a:pt x="1468" y="5242"/>
                  </a:lnTo>
                  <a:lnTo>
                    <a:pt x="1448" y="5260"/>
                  </a:lnTo>
                  <a:lnTo>
                    <a:pt x="1459" y="5353"/>
                  </a:lnTo>
                  <a:lnTo>
                    <a:pt x="1472" y="5420"/>
                  </a:lnTo>
                  <a:lnTo>
                    <a:pt x="1448" y="5449"/>
                  </a:lnTo>
                  <a:lnTo>
                    <a:pt x="1432" y="5493"/>
                  </a:lnTo>
                  <a:lnTo>
                    <a:pt x="1403" y="5511"/>
                  </a:lnTo>
                  <a:lnTo>
                    <a:pt x="1357" y="5556"/>
                  </a:lnTo>
                  <a:lnTo>
                    <a:pt x="1334" y="5618"/>
                  </a:lnTo>
                  <a:lnTo>
                    <a:pt x="1259" y="5669"/>
                  </a:lnTo>
                  <a:lnTo>
                    <a:pt x="1243" y="5743"/>
                  </a:lnTo>
                  <a:lnTo>
                    <a:pt x="1245" y="5769"/>
                  </a:lnTo>
                  <a:lnTo>
                    <a:pt x="1216" y="5805"/>
                  </a:lnTo>
                  <a:lnTo>
                    <a:pt x="1236" y="5834"/>
                  </a:lnTo>
                  <a:lnTo>
                    <a:pt x="1236" y="5874"/>
                  </a:lnTo>
                  <a:lnTo>
                    <a:pt x="1194" y="5941"/>
                  </a:lnTo>
                  <a:lnTo>
                    <a:pt x="1145" y="5927"/>
                  </a:lnTo>
                  <a:lnTo>
                    <a:pt x="1136" y="5945"/>
                  </a:lnTo>
                  <a:lnTo>
                    <a:pt x="1145" y="5985"/>
                  </a:lnTo>
                  <a:lnTo>
                    <a:pt x="1108" y="6034"/>
                  </a:lnTo>
                  <a:lnTo>
                    <a:pt x="1085" y="6065"/>
                  </a:lnTo>
                  <a:lnTo>
                    <a:pt x="1047" y="6070"/>
                  </a:lnTo>
                  <a:lnTo>
                    <a:pt x="1016" y="6094"/>
                  </a:lnTo>
                  <a:lnTo>
                    <a:pt x="994" y="6127"/>
                  </a:lnTo>
                  <a:lnTo>
                    <a:pt x="999" y="6152"/>
                  </a:lnTo>
                  <a:lnTo>
                    <a:pt x="1032" y="6196"/>
                  </a:lnTo>
                  <a:lnTo>
                    <a:pt x="1047" y="6190"/>
                  </a:lnTo>
                  <a:lnTo>
                    <a:pt x="1083" y="6216"/>
                  </a:lnTo>
                  <a:lnTo>
                    <a:pt x="1116" y="6239"/>
                  </a:lnTo>
                  <a:lnTo>
                    <a:pt x="1114" y="6256"/>
                  </a:lnTo>
                  <a:lnTo>
                    <a:pt x="1152" y="6301"/>
                  </a:lnTo>
                  <a:lnTo>
                    <a:pt x="1165" y="6354"/>
                  </a:lnTo>
                  <a:lnTo>
                    <a:pt x="1134" y="6372"/>
                  </a:lnTo>
                  <a:lnTo>
                    <a:pt x="1194" y="6430"/>
                  </a:lnTo>
                  <a:lnTo>
                    <a:pt x="1221" y="6416"/>
                  </a:lnTo>
                  <a:lnTo>
                    <a:pt x="1216" y="6388"/>
                  </a:lnTo>
                  <a:lnTo>
                    <a:pt x="1261" y="6345"/>
                  </a:lnTo>
                  <a:lnTo>
                    <a:pt x="1292" y="6345"/>
                  </a:lnTo>
                  <a:lnTo>
                    <a:pt x="1361" y="6301"/>
                  </a:lnTo>
                  <a:lnTo>
                    <a:pt x="1439" y="6290"/>
                  </a:lnTo>
                  <a:lnTo>
                    <a:pt x="1486" y="6312"/>
                  </a:lnTo>
                  <a:lnTo>
                    <a:pt x="1530" y="6361"/>
                  </a:lnTo>
                  <a:lnTo>
                    <a:pt x="1561" y="6414"/>
                  </a:lnTo>
                  <a:lnTo>
                    <a:pt x="1570" y="6441"/>
                  </a:lnTo>
                  <a:lnTo>
                    <a:pt x="1570" y="6517"/>
                  </a:lnTo>
                  <a:lnTo>
                    <a:pt x="1546" y="6521"/>
                  </a:lnTo>
                  <a:lnTo>
                    <a:pt x="1510" y="6574"/>
                  </a:lnTo>
                  <a:lnTo>
                    <a:pt x="1463" y="6617"/>
                  </a:lnTo>
                  <a:lnTo>
                    <a:pt x="1414" y="6634"/>
                  </a:lnTo>
                  <a:lnTo>
                    <a:pt x="1363" y="6699"/>
                  </a:lnTo>
                  <a:lnTo>
                    <a:pt x="1314" y="6743"/>
                  </a:lnTo>
                  <a:lnTo>
                    <a:pt x="1265" y="6808"/>
                  </a:lnTo>
                  <a:lnTo>
                    <a:pt x="1219" y="6801"/>
                  </a:lnTo>
                  <a:lnTo>
                    <a:pt x="1168" y="6790"/>
                  </a:lnTo>
                  <a:lnTo>
                    <a:pt x="1130" y="6797"/>
                  </a:lnTo>
                  <a:lnTo>
                    <a:pt x="1065" y="6832"/>
                  </a:lnTo>
                  <a:lnTo>
                    <a:pt x="1034" y="6859"/>
                  </a:lnTo>
                  <a:lnTo>
                    <a:pt x="1027" y="6899"/>
                  </a:lnTo>
                  <a:lnTo>
                    <a:pt x="972" y="6915"/>
                  </a:lnTo>
                  <a:lnTo>
                    <a:pt x="938" y="6915"/>
                  </a:lnTo>
                  <a:lnTo>
                    <a:pt x="903" y="6941"/>
                  </a:lnTo>
                  <a:lnTo>
                    <a:pt x="861" y="6961"/>
                  </a:lnTo>
                  <a:lnTo>
                    <a:pt x="825" y="6986"/>
                  </a:lnTo>
                  <a:lnTo>
                    <a:pt x="816" y="7041"/>
                  </a:lnTo>
                  <a:lnTo>
                    <a:pt x="789" y="7084"/>
                  </a:lnTo>
                  <a:lnTo>
                    <a:pt x="765" y="7108"/>
                  </a:lnTo>
                  <a:lnTo>
                    <a:pt x="732" y="7128"/>
                  </a:lnTo>
                  <a:lnTo>
                    <a:pt x="721" y="7162"/>
                  </a:lnTo>
                  <a:lnTo>
                    <a:pt x="692" y="7182"/>
                  </a:lnTo>
                  <a:lnTo>
                    <a:pt x="632" y="7193"/>
                  </a:lnTo>
                  <a:lnTo>
                    <a:pt x="563" y="7199"/>
                  </a:lnTo>
                  <a:lnTo>
                    <a:pt x="516" y="7202"/>
                  </a:lnTo>
                  <a:lnTo>
                    <a:pt x="480" y="7217"/>
                  </a:lnTo>
                  <a:lnTo>
                    <a:pt x="431" y="7255"/>
                  </a:lnTo>
                  <a:lnTo>
                    <a:pt x="389" y="7288"/>
                  </a:lnTo>
                  <a:lnTo>
                    <a:pt x="345" y="7319"/>
                  </a:lnTo>
                  <a:lnTo>
                    <a:pt x="285" y="7335"/>
                  </a:lnTo>
                  <a:lnTo>
                    <a:pt x="251" y="7317"/>
                  </a:lnTo>
                  <a:lnTo>
                    <a:pt x="216" y="7313"/>
                  </a:lnTo>
                  <a:lnTo>
                    <a:pt x="169" y="7282"/>
                  </a:lnTo>
                  <a:lnTo>
                    <a:pt x="142" y="7228"/>
                  </a:lnTo>
                  <a:lnTo>
                    <a:pt x="140" y="7168"/>
                  </a:lnTo>
                  <a:lnTo>
                    <a:pt x="171" y="7159"/>
                  </a:lnTo>
                  <a:lnTo>
                    <a:pt x="178" y="7084"/>
                  </a:lnTo>
                  <a:lnTo>
                    <a:pt x="211" y="7017"/>
                  </a:lnTo>
                  <a:lnTo>
                    <a:pt x="267" y="6919"/>
                  </a:lnTo>
                  <a:lnTo>
                    <a:pt x="285" y="6866"/>
                  </a:lnTo>
                  <a:lnTo>
                    <a:pt x="278" y="6710"/>
                  </a:lnTo>
                  <a:lnTo>
                    <a:pt x="291" y="6652"/>
                  </a:lnTo>
                  <a:lnTo>
                    <a:pt x="260" y="6650"/>
                  </a:lnTo>
                  <a:lnTo>
                    <a:pt x="225" y="6670"/>
                  </a:lnTo>
                  <a:lnTo>
                    <a:pt x="185" y="6650"/>
                  </a:lnTo>
                  <a:lnTo>
                    <a:pt x="167" y="6652"/>
                  </a:lnTo>
                  <a:lnTo>
                    <a:pt x="178" y="6690"/>
                  </a:lnTo>
                  <a:lnTo>
                    <a:pt x="153" y="6712"/>
                  </a:lnTo>
                  <a:lnTo>
                    <a:pt x="96" y="6585"/>
                  </a:lnTo>
                  <a:lnTo>
                    <a:pt x="165" y="6561"/>
                  </a:lnTo>
                  <a:lnTo>
                    <a:pt x="167" y="6541"/>
                  </a:lnTo>
                  <a:lnTo>
                    <a:pt x="120" y="6545"/>
                  </a:lnTo>
                  <a:lnTo>
                    <a:pt x="80" y="6512"/>
                  </a:lnTo>
                  <a:lnTo>
                    <a:pt x="69" y="6456"/>
                  </a:lnTo>
                  <a:lnTo>
                    <a:pt x="102" y="6432"/>
                  </a:lnTo>
                  <a:lnTo>
                    <a:pt x="129" y="6414"/>
                  </a:lnTo>
                  <a:lnTo>
                    <a:pt x="122" y="6363"/>
                  </a:lnTo>
                  <a:lnTo>
                    <a:pt x="111" y="6321"/>
                  </a:lnTo>
                  <a:lnTo>
                    <a:pt x="80" y="6290"/>
                  </a:lnTo>
                  <a:lnTo>
                    <a:pt x="11" y="6239"/>
                  </a:lnTo>
                  <a:lnTo>
                    <a:pt x="0" y="6210"/>
                  </a:lnTo>
                  <a:lnTo>
                    <a:pt x="40" y="6152"/>
                  </a:lnTo>
                  <a:lnTo>
                    <a:pt x="67" y="6121"/>
                  </a:lnTo>
                  <a:lnTo>
                    <a:pt x="67" y="6087"/>
                  </a:lnTo>
                  <a:lnTo>
                    <a:pt x="107" y="6052"/>
                  </a:lnTo>
                  <a:lnTo>
                    <a:pt x="145" y="6034"/>
                  </a:lnTo>
                  <a:lnTo>
                    <a:pt x="196" y="6054"/>
                  </a:lnTo>
                  <a:lnTo>
                    <a:pt x="280" y="6092"/>
                  </a:lnTo>
                  <a:lnTo>
                    <a:pt x="302" y="6127"/>
                  </a:lnTo>
                  <a:lnTo>
                    <a:pt x="367" y="6210"/>
                  </a:lnTo>
                  <a:lnTo>
                    <a:pt x="405" y="6256"/>
                  </a:lnTo>
                  <a:lnTo>
                    <a:pt x="416" y="6272"/>
                  </a:lnTo>
                  <a:lnTo>
                    <a:pt x="471" y="6239"/>
                  </a:lnTo>
                  <a:lnTo>
                    <a:pt x="511" y="6245"/>
                  </a:lnTo>
                  <a:lnTo>
                    <a:pt x="467" y="6221"/>
                  </a:lnTo>
                  <a:lnTo>
                    <a:pt x="425" y="6196"/>
                  </a:lnTo>
                  <a:lnTo>
                    <a:pt x="380" y="6176"/>
                  </a:lnTo>
                  <a:lnTo>
                    <a:pt x="311" y="6110"/>
                  </a:lnTo>
                  <a:lnTo>
                    <a:pt x="280" y="6065"/>
                  </a:lnTo>
                  <a:lnTo>
                    <a:pt x="274" y="6023"/>
                  </a:lnTo>
                  <a:lnTo>
                    <a:pt x="185" y="5994"/>
                  </a:lnTo>
                  <a:lnTo>
                    <a:pt x="229" y="5880"/>
                  </a:lnTo>
                  <a:lnTo>
                    <a:pt x="289" y="5854"/>
                  </a:lnTo>
                  <a:lnTo>
                    <a:pt x="320" y="5814"/>
                  </a:lnTo>
                  <a:lnTo>
                    <a:pt x="349" y="5776"/>
                  </a:lnTo>
                  <a:lnTo>
                    <a:pt x="407" y="5809"/>
                  </a:lnTo>
                  <a:lnTo>
                    <a:pt x="423" y="5798"/>
                  </a:lnTo>
                  <a:lnTo>
                    <a:pt x="331" y="5740"/>
                  </a:lnTo>
                  <a:lnTo>
                    <a:pt x="365" y="5689"/>
                  </a:lnTo>
                  <a:lnTo>
                    <a:pt x="440" y="5736"/>
                  </a:lnTo>
                  <a:lnTo>
                    <a:pt x="483" y="5685"/>
                  </a:lnTo>
                  <a:lnTo>
                    <a:pt x="516" y="5622"/>
                  </a:lnTo>
                  <a:lnTo>
                    <a:pt x="578" y="5562"/>
                  </a:lnTo>
                  <a:lnTo>
                    <a:pt x="618" y="5525"/>
                  </a:lnTo>
                  <a:lnTo>
                    <a:pt x="692" y="5522"/>
                  </a:lnTo>
                  <a:lnTo>
                    <a:pt x="736" y="5556"/>
                  </a:lnTo>
                  <a:lnTo>
                    <a:pt x="754" y="5580"/>
                  </a:lnTo>
                  <a:lnTo>
                    <a:pt x="763" y="5576"/>
                  </a:lnTo>
                  <a:lnTo>
                    <a:pt x="754" y="5547"/>
                  </a:lnTo>
                  <a:lnTo>
                    <a:pt x="781" y="5509"/>
                  </a:lnTo>
                  <a:lnTo>
                    <a:pt x="834" y="5447"/>
                  </a:lnTo>
                  <a:lnTo>
                    <a:pt x="921" y="5396"/>
                  </a:lnTo>
                  <a:lnTo>
                    <a:pt x="972" y="5356"/>
                  </a:lnTo>
                  <a:lnTo>
                    <a:pt x="996" y="5262"/>
                  </a:lnTo>
                  <a:lnTo>
                    <a:pt x="996" y="5145"/>
                  </a:lnTo>
                  <a:lnTo>
                    <a:pt x="963" y="5136"/>
                  </a:lnTo>
                  <a:lnTo>
                    <a:pt x="948" y="5067"/>
                  </a:lnTo>
                  <a:lnTo>
                    <a:pt x="1002" y="5034"/>
                  </a:lnTo>
                  <a:lnTo>
                    <a:pt x="996" y="4977"/>
                  </a:lnTo>
                  <a:lnTo>
                    <a:pt x="951" y="4983"/>
                  </a:lnTo>
                  <a:lnTo>
                    <a:pt x="930" y="4914"/>
                  </a:lnTo>
                  <a:lnTo>
                    <a:pt x="963" y="4893"/>
                  </a:lnTo>
                  <a:lnTo>
                    <a:pt x="951" y="4851"/>
                  </a:lnTo>
                  <a:lnTo>
                    <a:pt x="885" y="4830"/>
                  </a:lnTo>
                  <a:lnTo>
                    <a:pt x="858" y="4744"/>
                  </a:lnTo>
                  <a:lnTo>
                    <a:pt x="861" y="4711"/>
                  </a:lnTo>
                  <a:lnTo>
                    <a:pt x="903" y="4708"/>
                  </a:lnTo>
                  <a:lnTo>
                    <a:pt x="943" y="4679"/>
                  </a:lnTo>
                  <a:lnTo>
                    <a:pt x="896" y="4695"/>
                  </a:lnTo>
                  <a:lnTo>
                    <a:pt x="865" y="4693"/>
                  </a:lnTo>
                  <a:lnTo>
                    <a:pt x="841" y="4679"/>
                  </a:lnTo>
                  <a:lnTo>
                    <a:pt x="832" y="4622"/>
                  </a:lnTo>
                  <a:lnTo>
                    <a:pt x="796" y="4550"/>
                  </a:lnTo>
                  <a:lnTo>
                    <a:pt x="729" y="4448"/>
                  </a:lnTo>
                  <a:lnTo>
                    <a:pt x="694" y="4377"/>
                  </a:lnTo>
                  <a:lnTo>
                    <a:pt x="674" y="4306"/>
                  </a:lnTo>
                  <a:lnTo>
                    <a:pt x="654" y="4255"/>
                  </a:lnTo>
                  <a:lnTo>
                    <a:pt x="643" y="4210"/>
                  </a:lnTo>
                  <a:lnTo>
                    <a:pt x="643" y="4159"/>
                  </a:lnTo>
                  <a:lnTo>
                    <a:pt x="652" y="4115"/>
                  </a:lnTo>
                  <a:lnTo>
                    <a:pt x="672" y="4061"/>
                  </a:lnTo>
                  <a:lnTo>
                    <a:pt x="660" y="4019"/>
                  </a:lnTo>
                  <a:lnTo>
                    <a:pt x="627" y="3997"/>
                  </a:lnTo>
                  <a:lnTo>
                    <a:pt x="634" y="3981"/>
                  </a:lnTo>
                  <a:lnTo>
                    <a:pt x="663" y="3986"/>
                  </a:lnTo>
                  <a:lnTo>
                    <a:pt x="718" y="3990"/>
                  </a:lnTo>
                  <a:lnTo>
                    <a:pt x="736" y="4012"/>
                  </a:lnTo>
                  <a:lnTo>
                    <a:pt x="745" y="4041"/>
                  </a:lnTo>
                  <a:lnTo>
                    <a:pt x="789" y="4101"/>
                  </a:lnTo>
                  <a:lnTo>
                    <a:pt x="807" y="4126"/>
                  </a:lnTo>
                  <a:lnTo>
                    <a:pt x="850" y="4139"/>
                  </a:lnTo>
                  <a:lnTo>
                    <a:pt x="890" y="4106"/>
                  </a:lnTo>
                  <a:lnTo>
                    <a:pt x="950" y="4103"/>
                  </a:lnTo>
                  <a:lnTo>
                    <a:pt x="987" y="4083"/>
                  </a:lnTo>
                  <a:lnTo>
                    <a:pt x="992" y="4059"/>
                  </a:lnTo>
                  <a:lnTo>
                    <a:pt x="1036" y="4021"/>
                  </a:lnTo>
                  <a:lnTo>
                    <a:pt x="1052" y="4030"/>
                  </a:lnTo>
                  <a:lnTo>
                    <a:pt x="1090" y="3994"/>
                  </a:lnTo>
                  <a:lnTo>
                    <a:pt x="1090" y="3954"/>
                  </a:lnTo>
                  <a:lnTo>
                    <a:pt x="1099" y="3950"/>
                  </a:lnTo>
                  <a:lnTo>
                    <a:pt x="1125" y="3977"/>
                  </a:lnTo>
                  <a:lnTo>
                    <a:pt x="1154" y="3977"/>
                  </a:lnTo>
                  <a:lnTo>
                    <a:pt x="1176" y="3997"/>
                  </a:lnTo>
                  <a:lnTo>
                    <a:pt x="1196" y="4034"/>
                  </a:lnTo>
                  <a:lnTo>
                    <a:pt x="1234" y="4034"/>
                  </a:lnTo>
                  <a:lnTo>
                    <a:pt x="1274" y="4010"/>
                  </a:lnTo>
                  <a:lnTo>
                    <a:pt x="1270" y="3954"/>
                  </a:lnTo>
                  <a:lnTo>
                    <a:pt x="1281" y="3930"/>
                  </a:lnTo>
                  <a:lnTo>
                    <a:pt x="1341" y="3928"/>
                  </a:lnTo>
                  <a:lnTo>
                    <a:pt x="1379" y="3914"/>
                  </a:lnTo>
                  <a:lnTo>
                    <a:pt x="1408" y="3881"/>
                  </a:lnTo>
                  <a:lnTo>
                    <a:pt x="1439" y="3832"/>
                  </a:lnTo>
                  <a:lnTo>
                    <a:pt x="1503" y="3779"/>
                  </a:lnTo>
                  <a:lnTo>
                    <a:pt x="1570" y="3723"/>
                  </a:lnTo>
                  <a:lnTo>
                    <a:pt x="1621" y="3690"/>
                  </a:lnTo>
                  <a:lnTo>
                    <a:pt x="1652" y="3645"/>
                  </a:lnTo>
                  <a:lnTo>
                    <a:pt x="1688" y="3614"/>
                  </a:lnTo>
                  <a:lnTo>
                    <a:pt x="1717" y="3590"/>
                  </a:lnTo>
                  <a:lnTo>
                    <a:pt x="1717" y="3543"/>
                  </a:lnTo>
                  <a:lnTo>
                    <a:pt x="1701" y="3505"/>
                  </a:lnTo>
                  <a:lnTo>
                    <a:pt x="1695" y="3467"/>
                  </a:lnTo>
                  <a:lnTo>
                    <a:pt x="1672" y="3454"/>
                  </a:lnTo>
                  <a:lnTo>
                    <a:pt x="1708" y="3427"/>
                  </a:lnTo>
                  <a:lnTo>
                    <a:pt x="1772" y="3387"/>
                  </a:lnTo>
                  <a:lnTo>
                    <a:pt x="1799" y="3403"/>
                  </a:lnTo>
                  <a:lnTo>
                    <a:pt x="1826" y="3436"/>
                  </a:lnTo>
                  <a:lnTo>
                    <a:pt x="1832" y="3447"/>
                  </a:lnTo>
                  <a:lnTo>
                    <a:pt x="1866" y="3416"/>
                  </a:lnTo>
                  <a:lnTo>
                    <a:pt x="1819" y="3367"/>
                  </a:lnTo>
                  <a:lnTo>
                    <a:pt x="1841" y="3356"/>
                  </a:lnTo>
                  <a:lnTo>
                    <a:pt x="1850" y="3365"/>
                  </a:lnTo>
                  <a:lnTo>
                    <a:pt x="1881" y="3392"/>
                  </a:lnTo>
                  <a:lnTo>
                    <a:pt x="1933" y="3376"/>
                  </a:lnTo>
                  <a:lnTo>
                    <a:pt x="1957" y="3389"/>
                  </a:lnTo>
                  <a:lnTo>
                    <a:pt x="1993" y="3418"/>
                  </a:lnTo>
                  <a:lnTo>
                    <a:pt x="2010" y="3430"/>
                  </a:lnTo>
                  <a:lnTo>
                    <a:pt x="2046" y="3436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2" name="Freeform 9"/>
            <xdr:cNvSpPr/>
          </xdr:nvSpPr>
          <xdr:spPr>
            <a:xfrm>
              <a:off x="3986" y="10851"/>
              <a:ext cx="51" cy="41"/>
            </a:xfrm>
            <a:custGeom>
              <a:avLst/>
              <a:gdLst>
                <a:gd name="T0" fmla="*/ 1 w 69"/>
                <a:gd name="T1" fmla="*/ 2 h 54"/>
                <a:gd name="T2" fmla="*/ 1 w 69"/>
                <a:gd name="T3" fmla="*/ 2 h 54"/>
                <a:gd name="T4" fmla="*/ 1 w 69"/>
                <a:gd name="T5" fmla="*/ 2 h 54"/>
                <a:gd name="T6" fmla="*/ 1 w 69"/>
                <a:gd name="T7" fmla="*/ 2 h 54"/>
                <a:gd name="T8" fmla="*/ 1 w 69"/>
                <a:gd name="T9" fmla="*/ 0 h 54"/>
                <a:gd name="T10" fmla="*/ 0 w 69"/>
                <a:gd name="T11" fmla="*/ 2 h 54"/>
                <a:gd name="T12" fmla="*/ 1 w 69"/>
                <a:gd name="T13" fmla="*/ 2 h 54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54"/>
                <a:gd name="T23" fmla="*/ 69 w 69"/>
                <a:gd name="T24" fmla="*/ 54 h 54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54">
                  <a:moveTo>
                    <a:pt x="15" y="54"/>
                  </a:moveTo>
                  <a:lnTo>
                    <a:pt x="57" y="51"/>
                  </a:lnTo>
                  <a:lnTo>
                    <a:pt x="69" y="27"/>
                  </a:lnTo>
                  <a:lnTo>
                    <a:pt x="63" y="3"/>
                  </a:lnTo>
                  <a:lnTo>
                    <a:pt x="33" y="0"/>
                  </a:lnTo>
                  <a:lnTo>
                    <a:pt x="0" y="21"/>
                  </a:lnTo>
                  <a:lnTo>
                    <a:pt x="15" y="54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3" name="Freeform 10"/>
            <xdr:cNvSpPr/>
          </xdr:nvSpPr>
          <xdr:spPr>
            <a:xfrm>
              <a:off x="4328" y="6045"/>
              <a:ext cx="103" cy="74"/>
            </a:xfrm>
            <a:custGeom>
              <a:avLst/>
              <a:gdLst>
                <a:gd name="T0" fmla="*/ 1 w 138"/>
                <a:gd name="T1" fmla="*/ 1 h 99"/>
                <a:gd name="T2" fmla="*/ 0 w 138"/>
                <a:gd name="T3" fmla="*/ 1 h 99"/>
                <a:gd name="T4" fmla="*/ 1 w 138"/>
                <a:gd name="T5" fmla="*/ 1 h 99"/>
                <a:gd name="T6" fmla="*/ 1 w 138"/>
                <a:gd name="T7" fmla="*/ 1 h 99"/>
                <a:gd name="T8" fmla="*/ 1 w 138"/>
                <a:gd name="T9" fmla="*/ 1 h 99"/>
                <a:gd name="T10" fmla="*/ 1 w 138"/>
                <a:gd name="T11" fmla="*/ 1 h 99"/>
                <a:gd name="T12" fmla="*/ 1 w 138"/>
                <a:gd name="T13" fmla="*/ 1 h 99"/>
                <a:gd name="T14" fmla="*/ 1 w 138"/>
                <a:gd name="T15" fmla="*/ 1 h 99"/>
                <a:gd name="T16" fmla="*/ 1 w 138"/>
                <a:gd name="T17" fmla="*/ 0 h 99"/>
                <a:gd name="T18" fmla="*/ 1 w 138"/>
                <a:gd name="T19" fmla="*/ 1 h 9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38"/>
                <a:gd name="T31" fmla="*/ 0 h 99"/>
                <a:gd name="T32" fmla="*/ 138 w 138"/>
                <a:gd name="T33" fmla="*/ 99 h 9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38" h="99">
                  <a:moveTo>
                    <a:pt x="9" y="15"/>
                  </a:moveTo>
                  <a:lnTo>
                    <a:pt x="0" y="39"/>
                  </a:lnTo>
                  <a:lnTo>
                    <a:pt x="30" y="63"/>
                  </a:lnTo>
                  <a:lnTo>
                    <a:pt x="48" y="81"/>
                  </a:lnTo>
                  <a:lnTo>
                    <a:pt x="87" y="72"/>
                  </a:lnTo>
                  <a:lnTo>
                    <a:pt x="120" y="99"/>
                  </a:lnTo>
                  <a:lnTo>
                    <a:pt x="138" y="69"/>
                  </a:lnTo>
                  <a:lnTo>
                    <a:pt x="111" y="27"/>
                  </a:lnTo>
                  <a:lnTo>
                    <a:pt x="63" y="0"/>
                  </a:lnTo>
                  <a:lnTo>
                    <a:pt x="9" y="15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" name="Freeform 11"/>
            <xdr:cNvSpPr/>
          </xdr:nvSpPr>
          <xdr:spPr>
            <a:xfrm>
              <a:off x="4689" y="6003"/>
              <a:ext cx="149" cy="242"/>
            </a:xfrm>
            <a:custGeom>
              <a:avLst/>
              <a:gdLst>
                <a:gd name="T0" fmla="*/ 1 w 201"/>
                <a:gd name="T1" fmla="*/ 1 h 327"/>
                <a:gd name="T2" fmla="*/ 1 w 201"/>
                <a:gd name="T3" fmla="*/ 1 h 327"/>
                <a:gd name="T4" fmla="*/ 1 w 201"/>
                <a:gd name="T5" fmla="*/ 1 h 327"/>
                <a:gd name="T6" fmla="*/ 1 w 201"/>
                <a:gd name="T7" fmla="*/ 1 h 327"/>
                <a:gd name="T8" fmla="*/ 1 w 201"/>
                <a:gd name="T9" fmla="*/ 1 h 327"/>
                <a:gd name="T10" fmla="*/ 1 w 201"/>
                <a:gd name="T11" fmla="*/ 1 h 327"/>
                <a:gd name="T12" fmla="*/ 1 w 201"/>
                <a:gd name="T13" fmla="*/ 1 h 327"/>
                <a:gd name="T14" fmla="*/ 1 w 201"/>
                <a:gd name="T15" fmla="*/ 1 h 327"/>
                <a:gd name="T16" fmla="*/ 1 w 201"/>
                <a:gd name="T17" fmla="*/ 1 h 327"/>
                <a:gd name="T18" fmla="*/ 1 w 201"/>
                <a:gd name="T19" fmla="*/ 1 h 327"/>
                <a:gd name="T20" fmla="*/ 1 w 201"/>
                <a:gd name="T21" fmla="*/ 1 h 327"/>
                <a:gd name="T22" fmla="*/ 1 w 201"/>
                <a:gd name="T23" fmla="*/ 0 h 327"/>
                <a:gd name="T24" fmla="*/ 1 w 201"/>
                <a:gd name="T25" fmla="*/ 1 h 327"/>
                <a:gd name="T26" fmla="*/ 1 w 201"/>
                <a:gd name="T27" fmla="*/ 1 h 327"/>
                <a:gd name="T28" fmla="*/ 1 w 201"/>
                <a:gd name="T29" fmla="*/ 1 h 327"/>
                <a:gd name="T30" fmla="*/ 1 w 201"/>
                <a:gd name="T31" fmla="*/ 1 h 327"/>
                <a:gd name="T32" fmla="*/ 1 w 201"/>
                <a:gd name="T33" fmla="*/ 1 h 327"/>
                <a:gd name="T34" fmla="*/ 0 w 201"/>
                <a:gd name="T35" fmla="*/ 1 h 327"/>
                <a:gd name="T36" fmla="*/ 1 w 201"/>
                <a:gd name="T37" fmla="*/ 1 h 327"/>
                <a:gd name="T38" fmla="*/ 1 w 201"/>
                <a:gd name="T39" fmla="*/ 1 h 327"/>
                <a:gd name="T40" fmla="*/ 1 w 201"/>
                <a:gd name="T41" fmla="*/ 1 h 327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1"/>
                <a:gd name="T64" fmla="*/ 0 h 327"/>
                <a:gd name="T65" fmla="*/ 201 w 201"/>
                <a:gd name="T66" fmla="*/ 327 h 327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1" h="327">
                  <a:moveTo>
                    <a:pt x="51" y="261"/>
                  </a:moveTo>
                  <a:lnTo>
                    <a:pt x="60" y="306"/>
                  </a:lnTo>
                  <a:lnTo>
                    <a:pt x="93" y="327"/>
                  </a:lnTo>
                  <a:lnTo>
                    <a:pt x="132" y="312"/>
                  </a:lnTo>
                  <a:lnTo>
                    <a:pt x="120" y="273"/>
                  </a:lnTo>
                  <a:lnTo>
                    <a:pt x="153" y="246"/>
                  </a:lnTo>
                  <a:lnTo>
                    <a:pt x="162" y="189"/>
                  </a:lnTo>
                  <a:lnTo>
                    <a:pt x="201" y="159"/>
                  </a:lnTo>
                  <a:lnTo>
                    <a:pt x="192" y="102"/>
                  </a:lnTo>
                  <a:lnTo>
                    <a:pt x="198" y="81"/>
                  </a:lnTo>
                  <a:lnTo>
                    <a:pt x="198" y="48"/>
                  </a:lnTo>
                  <a:lnTo>
                    <a:pt x="150" y="0"/>
                  </a:lnTo>
                  <a:lnTo>
                    <a:pt x="66" y="12"/>
                  </a:lnTo>
                  <a:lnTo>
                    <a:pt x="18" y="87"/>
                  </a:lnTo>
                  <a:lnTo>
                    <a:pt x="39" y="108"/>
                  </a:lnTo>
                  <a:lnTo>
                    <a:pt x="36" y="141"/>
                  </a:lnTo>
                  <a:lnTo>
                    <a:pt x="18" y="138"/>
                  </a:lnTo>
                  <a:lnTo>
                    <a:pt x="0" y="171"/>
                  </a:lnTo>
                  <a:lnTo>
                    <a:pt x="21" y="201"/>
                  </a:lnTo>
                  <a:lnTo>
                    <a:pt x="63" y="237"/>
                  </a:lnTo>
                  <a:lnTo>
                    <a:pt x="51" y="261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" name="Freeform 12"/>
            <xdr:cNvSpPr/>
          </xdr:nvSpPr>
          <xdr:spPr>
            <a:xfrm>
              <a:off x="3821" y="5253"/>
              <a:ext cx="707" cy="294"/>
            </a:xfrm>
            <a:custGeom>
              <a:avLst/>
              <a:gdLst>
                <a:gd name="T0" fmla="*/ 1 w 954"/>
                <a:gd name="T1" fmla="*/ 1 h 396"/>
                <a:gd name="T2" fmla="*/ 1 w 954"/>
                <a:gd name="T3" fmla="*/ 1 h 396"/>
                <a:gd name="T4" fmla="*/ 1 w 954"/>
                <a:gd name="T5" fmla="*/ 1 h 396"/>
                <a:gd name="T6" fmla="*/ 1 w 954"/>
                <a:gd name="T7" fmla="*/ 1 h 396"/>
                <a:gd name="T8" fmla="*/ 1 w 954"/>
                <a:gd name="T9" fmla="*/ 1 h 396"/>
                <a:gd name="T10" fmla="*/ 1 w 954"/>
                <a:gd name="T11" fmla="*/ 1 h 396"/>
                <a:gd name="T12" fmla="*/ 1 w 954"/>
                <a:gd name="T13" fmla="*/ 1 h 396"/>
                <a:gd name="T14" fmla="*/ 1 w 954"/>
                <a:gd name="T15" fmla="*/ 1 h 396"/>
                <a:gd name="T16" fmla="*/ 1 w 954"/>
                <a:gd name="T17" fmla="*/ 1 h 396"/>
                <a:gd name="T18" fmla="*/ 1 w 954"/>
                <a:gd name="T19" fmla="*/ 1 h 396"/>
                <a:gd name="T20" fmla="*/ 1 w 954"/>
                <a:gd name="T21" fmla="*/ 1 h 396"/>
                <a:gd name="T22" fmla="*/ 1 w 954"/>
                <a:gd name="T23" fmla="*/ 1 h 396"/>
                <a:gd name="T24" fmla="*/ 2 w 954"/>
                <a:gd name="T25" fmla="*/ 1 h 396"/>
                <a:gd name="T26" fmla="*/ 2 w 954"/>
                <a:gd name="T27" fmla="*/ 1 h 396"/>
                <a:gd name="T28" fmla="*/ 2 w 954"/>
                <a:gd name="T29" fmla="*/ 1 h 396"/>
                <a:gd name="T30" fmla="*/ 3 w 954"/>
                <a:gd name="T31" fmla="*/ 1 h 396"/>
                <a:gd name="T32" fmla="*/ 3 w 954"/>
                <a:gd name="T33" fmla="*/ 1 h 396"/>
                <a:gd name="T34" fmla="*/ 3 w 954"/>
                <a:gd name="T35" fmla="*/ 1 h 396"/>
                <a:gd name="T36" fmla="*/ 3 w 954"/>
                <a:gd name="T37" fmla="*/ 1 h 396"/>
                <a:gd name="T38" fmla="*/ 3 w 954"/>
                <a:gd name="T39" fmla="*/ 1 h 396"/>
                <a:gd name="T40" fmla="*/ 3 w 954"/>
                <a:gd name="T41" fmla="*/ 1 h 396"/>
                <a:gd name="T42" fmla="*/ 3 w 954"/>
                <a:gd name="T43" fmla="*/ 1 h 396"/>
                <a:gd name="T44" fmla="*/ 3 w 954"/>
                <a:gd name="T45" fmla="*/ 1 h 396"/>
                <a:gd name="T46" fmla="*/ 2 w 954"/>
                <a:gd name="T47" fmla="*/ 1 h 396"/>
                <a:gd name="T48" fmla="*/ 2 w 954"/>
                <a:gd name="T49" fmla="*/ 1 h 396"/>
                <a:gd name="T50" fmla="*/ 2 w 954"/>
                <a:gd name="T51" fmla="*/ 1 h 396"/>
                <a:gd name="T52" fmla="*/ 2 w 954"/>
                <a:gd name="T53" fmla="*/ 1 h 396"/>
                <a:gd name="T54" fmla="*/ 1 w 954"/>
                <a:gd name="T55" fmla="*/ 1 h 396"/>
                <a:gd name="T56" fmla="*/ 1 w 954"/>
                <a:gd name="T57" fmla="*/ 1 h 396"/>
                <a:gd name="T58" fmla="*/ 1 w 954"/>
                <a:gd name="T59" fmla="*/ 1 h 396"/>
                <a:gd name="T60" fmla="*/ 1 w 954"/>
                <a:gd name="T61" fmla="*/ 1 h 396"/>
                <a:gd name="T62" fmla="*/ 1 w 954"/>
                <a:gd name="T63" fmla="*/ 1 h 396"/>
                <a:gd name="T64" fmla="*/ 1 w 954"/>
                <a:gd name="T65" fmla="*/ 1 h 396"/>
                <a:gd name="T66" fmla="*/ 1 w 954"/>
                <a:gd name="T67" fmla="*/ 1 h 396"/>
                <a:gd name="T68" fmla="*/ 1 w 954"/>
                <a:gd name="T69" fmla="*/ 1 h 396"/>
                <a:gd name="T70" fmla="*/ 1 w 954"/>
                <a:gd name="T71" fmla="*/ 1 h 396"/>
                <a:gd name="T72" fmla="*/ 1 w 954"/>
                <a:gd name="T73" fmla="*/ 1 h 396"/>
                <a:gd name="T74" fmla="*/ 1 w 954"/>
                <a:gd name="T75" fmla="*/ 1 h 396"/>
                <a:gd name="T76" fmla="*/ 1 w 954"/>
                <a:gd name="T77" fmla="*/ 0 h 396"/>
                <a:gd name="T78" fmla="*/ 1 w 954"/>
                <a:gd name="T79" fmla="*/ 1 h 396"/>
                <a:gd name="T80" fmla="*/ 1 w 954"/>
                <a:gd name="T81" fmla="*/ 1 h 396"/>
                <a:gd name="T82" fmla="*/ 1 w 954"/>
                <a:gd name="T83" fmla="*/ 1 h 396"/>
                <a:gd name="T84" fmla="*/ 0 w 954"/>
                <a:gd name="T85" fmla="*/ 1 h 396"/>
                <a:gd name="T86" fmla="*/ 1 w 954"/>
                <a:gd name="T87" fmla="*/ 1 h 396"/>
                <a:gd name="T88" fmla="*/ 1 w 954"/>
                <a:gd name="T89" fmla="*/ 1 h 396"/>
                <a:gd name="T90" fmla="*/ 1 w 954"/>
                <a:gd name="T91" fmla="*/ 1 h 39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954"/>
                <a:gd name="T139" fmla="*/ 0 h 396"/>
                <a:gd name="T140" fmla="*/ 954 w 954"/>
                <a:gd name="T141" fmla="*/ 396 h 396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954" h="396">
                  <a:moveTo>
                    <a:pt x="27" y="189"/>
                  </a:moveTo>
                  <a:lnTo>
                    <a:pt x="36" y="222"/>
                  </a:lnTo>
                  <a:lnTo>
                    <a:pt x="96" y="285"/>
                  </a:lnTo>
                  <a:lnTo>
                    <a:pt x="123" y="279"/>
                  </a:lnTo>
                  <a:lnTo>
                    <a:pt x="144" y="336"/>
                  </a:lnTo>
                  <a:lnTo>
                    <a:pt x="234" y="357"/>
                  </a:lnTo>
                  <a:lnTo>
                    <a:pt x="264" y="387"/>
                  </a:lnTo>
                  <a:lnTo>
                    <a:pt x="315" y="372"/>
                  </a:lnTo>
                  <a:lnTo>
                    <a:pt x="312" y="333"/>
                  </a:lnTo>
                  <a:lnTo>
                    <a:pt x="366" y="318"/>
                  </a:lnTo>
                  <a:lnTo>
                    <a:pt x="420" y="366"/>
                  </a:lnTo>
                  <a:lnTo>
                    <a:pt x="456" y="357"/>
                  </a:lnTo>
                  <a:lnTo>
                    <a:pt x="582" y="360"/>
                  </a:lnTo>
                  <a:lnTo>
                    <a:pt x="597" y="384"/>
                  </a:lnTo>
                  <a:lnTo>
                    <a:pt x="723" y="396"/>
                  </a:lnTo>
                  <a:lnTo>
                    <a:pt x="756" y="366"/>
                  </a:lnTo>
                  <a:lnTo>
                    <a:pt x="828" y="345"/>
                  </a:lnTo>
                  <a:lnTo>
                    <a:pt x="921" y="357"/>
                  </a:lnTo>
                  <a:lnTo>
                    <a:pt x="954" y="324"/>
                  </a:lnTo>
                  <a:lnTo>
                    <a:pt x="951" y="294"/>
                  </a:lnTo>
                  <a:lnTo>
                    <a:pt x="903" y="183"/>
                  </a:lnTo>
                  <a:lnTo>
                    <a:pt x="867" y="162"/>
                  </a:lnTo>
                  <a:lnTo>
                    <a:pt x="807" y="99"/>
                  </a:lnTo>
                  <a:lnTo>
                    <a:pt x="723" y="54"/>
                  </a:lnTo>
                  <a:lnTo>
                    <a:pt x="657" y="6"/>
                  </a:lnTo>
                  <a:lnTo>
                    <a:pt x="597" y="21"/>
                  </a:lnTo>
                  <a:lnTo>
                    <a:pt x="561" y="51"/>
                  </a:lnTo>
                  <a:lnTo>
                    <a:pt x="495" y="45"/>
                  </a:lnTo>
                  <a:lnTo>
                    <a:pt x="462" y="27"/>
                  </a:lnTo>
                  <a:lnTo>
                    <a:pt x="417" y="15"/>
                  </a:lnTo>
                  <a:lnTo>
                    <a:pt x="387" y="42"/>
                  </a:lnTo>
                  <a:lnTo>
                    <a:pt x="348" y="30"/>
                  </a:lnTo>
                  <a:lnTo>
                    <a:pt x="330" y="39"/>
                  </a:lnTo>
                  <a:lnTo>
                    <a:pt x="315" y="39"/>
                  </a:lnTo>
                  <a:lnTo>
                    <a:pt x="291" y="3"/>
                  </a:lnTo>
                  <a:lnTo>
                    <a:pt x="213" y="3"/>
                  </a:lnTo>
                  <a:lnTo>
                    <a:pt x="204" y="30"/>
                  </a:lnTo>
                  <a:lnTo>
                    <a:pt x="186" y="42"/>
                  </a:lnTo>
                  <a:lnTo>
                    <a:pt x="141" y="0"/>
                  </a:lnTo>
                  <a:lnTo>
                    <a:pt x="57" y="12"/>
                  </a:lnTo>
                  <a:lnTo>
                    <a:pt x="54" y="63"/>
                  </a:lnTo>
                  <a:lnTo>
                    <a:pt x="9" y="60"/>
                  </a:lnTo>
                  <a:lnTo>
                    <a:pt x="0" y="102"/>
                  </a:lnTo>
                  <a:lnTo>
                    <a:pt x="54" y="141"/>
                  </a:lnTo>
                  <a:lnTo>
                    <a:pt x="54" y="162"/>
                  </a:lnTo>
                  <a:lnTo>
                    <a:pt x="27" y="189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" name="Freeform 13"/>
            <xdr:cNvSpPr/>
          </xdr:nvSpPr>
          <xdr:spPr>
            <a:xfrm>
              <a:off x="5889" y="5810"/>
              <a:ext cx="363" cy="269"/>
            </a:xfrm>
            <a:custGeom>
              <a:avLst/>
              <a:gdLst>
                <a:gd name="T0" fmla="*/ 0 w 489"/>
                <a:gd name="T1" fmla="*/ 1 h 363"/>
                <a:gd name="T2" fmla="*/ 1 w 489"/>
                <a:gd name="T3" fmla="*/ 1 h 363"/>
                <a:gd name="T4" fmla="*/ 1 w 489"/>
                <a:gd name="T5" fmla="*/ 1 h 363"/>
                <a:gd name="T6" fmla="*/ 1 w 489"/>
                <a:gd name="T7" fmla="*/ 1 h 363"/>
                <a:gd name="T8" fmla="*/ 1 w 489"/>
                <a:gd name="T9" fmla="*/ 1 h 363"/>
                <a:gd name="T10" fmla="*/ 1 w 489"/>
                <a:gd name="T11" fmla="*/ 1 h 363"/>
                <a:gd name="T12" fmla="*/ 1 w 489"/>
                <a:gd name="T13" fmla="*/ 1 h 363"/>
                <a:gd name="T14" fmla="*/ 1 w 489"/>
                <a:gd name="T15" fmla="*/ 1 h 363"/>
                <a:gd name="T16" fmla="*/ 1 w 489"/>
                <a:gd name="T17" fmla="*/ 1 h 363"/>
                <a:gd name="T18" fmla="*/ 1 w 489"/>
                <a:gd name="T19" fmla="*/ 1 h 363"/>
                <a:gd name="T20" fmla="*/ 1 w 489"/>
                <a:gd name="T21" fmla="*/ 1 h 363"/>
                <a:gd name="T22" fmla="*/ 1 w 489"/>
                <a:gd name="T23" fmla="*/ 1 h 363"/>
                <a:gd name="T24" fmla="*/ 1 w 489"/>
                <a:gd name="T25" fmla="*/ 1 h 363"/>
                <a:gd name="T26" fmla="*/ 1 w 489"/>
                <a:gd name="T27" fmla="*/ 1 h 363"/>
                <a:gd name="T28" fmla="*/ 1 w 489"/>
                <a:gd name="T29" fmla="*/ 1 h 363"/>
                <a:gd name="T30" fmla="*/ 1 w 489"/>
                <a:gd name="T31" fmla="*/ 1 h 363"/>
                <a:gd name="T32" fmla="*/ 1 w 489"/>
                <a:gd name="T33" fmla="*/ 1 h 363"/>
                <a:gd name="T34" fmla="*/ 1 w 489"/>
                <a:gd name="T35" fmla="*/ 1 h 363"/>
                <a:gd name="T36" fmla="*/ 1 w 489"/>
                <a:gd name="T37" fmla="*/ 1 h 363"/>
                <a:gd name="T38" fmla="*/ 1 w 489"/>
                <a:gd name="T39" fmla="*/ 1 h 363"/>
                <a:gd name="T40" fmla="*/ 1 w 489"/>
                <a:gd name="T41" fmla="*/ 1 h 363"/>
                <a:gd name="T42" fmla="*/ 1 w 489"/>
                <a:gd name="T43" fmla="*/ 0 h 363"/>
                <a:gd name="T44" fmla="*/ 1 w 489"/>
                <a:gd name="T45" fmla="*/ 1 h 363"/>
                <a:gd name="T46" fmla="*/ 1 w 489"/>
                <a:gd name="T47" fmla="*/ 1 h 363"/>
                <a:gd name="T48" fmla="*/ 1 w 489"/>
                <a:gd name="T49" fmla="*/ 1 h 363"/>
                <a:gd name="T50" fmla="*/ 1 w 489"/>
                <a:gd name="T51" fmla="*/ 1 h 363"/>
                <a:gd name="T52" fmla="*/ 0 w 489"/>
                <a:gd name="T53" fmla="*/ 1 h 363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489"/>
                <a:gd name="T82" fmla="*/ 0 h 363"/>
                <a:gd name="T83" fmla="*/ 489 w 489"/>
                <a:gd name="T84" fmla="*/ 363 h 363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489" h="363">
                  <a:moveTo>
                    <a:pt x="0" y="174"/>
                  </a:moveTo>
                  <a:lnTo>
                    <a:pt x="21" y="249"/>
                  </a:lnTo>
                  <a:lnTo>
                    <a:pt x="24" y="276"/>
                  </a:lnTo>
                  <a:lnTo>
                    <a:pt x="48" y="300"/>
                  </a:lnTo>
                  <a:lnTo>
                    <a:pt x="87" y="297"/>
                  </a:lnTo>
                  <a:lnTo>
                    <a:pt x="123" y="336"/>
                  </a:lnTo>
                  <a:lnTo>
                    <a:pt x="177" y="333"/>
                  </a:lnTo>
                  <a:lnTo>
                    <a:pt x="204" y="315"/>
                  </a:lnTo>
                  <a:lnTo>
                    <a:pt x="243" y="261"/>
                  </a:lnTo>
                  <a:lnTo>
                    <a:pt x="291" y="255"/>
                  </a:lnTo>
                  <a:lnTo>
                    <a:pt x="333" y="297"/>
                  </a:lnTo>
                  <a:lnTo>
                    <a:pt x="393" y="333"/>
                  </a:lnTo>
                  <a:lnTo>
                    <a:pt x="456" y="363"/>
                  </a:lnTo>
                  <a:lnTo>
                    <a:pt x="489" y="336"/>
                  </a:lnTo>
                  <a:lnTo>
                    <a:pt x="456" y="288"/>
                  </a:lnTo>
                  <a:lnTo>
                    <a:pt x="468" y="276"/>
                  </a:lnTo>
                  <a:lnTo>
                    <a:pt x="381" y="168"/>
                  </a:lnTo>
                  <a:lnTo>
                    <a:pt x="339" y="135"/>
                  </a:lnTo>
                  <a:lnTo>
                    <a:pt x="336" y="57"/>
                  </a:lnTo>
                  <a:lnTo>
                    <a:pt x="318" y="39"/>
                  </a:lnTo>
                  <a:lnTo>
                    <a:pt x="312" y="6"/>
                  </a:lnTo>
                  <a:lnTo>
                    <a:pt x="294" y="0"/>
                  </a:lnTo>
                  <a:lnTo>
                    <a:pt x="261" y="21"/>
                  </a:lnTo>
                  <a:lnTo>
                    <a:pt x="174" y="18"/>
                  </a:lnTo>
                  <a:lnTo>
                    <a:pt x="114" y="54"/>
                  </a:lnTo>
                  <a:lnTo>
                    <a:pt x="39" y="120"/>
                  </a:lnTo>
                  <a:lnTo>
                    <a:pt x="0" y="174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" name="Freeform 14"/>
            <xdr:cNvSpPr/>
          </xdr:nvSpPr>
          <xdr:spPr>
            <a:xfrm>
              <a:off x="5985" y="5465"/>
              <a:ext cx="187" cy="180"/>
            </a:xfrm>
            <a:custGeom>
              <a:avLst/>
              <a:gdLst>
                <a:gd name="T0" fmla="*/ 1 w 252"/>
                <a:gd name="T1" fmla="*/ 1 h 243"/>
                <a:gd name="T2" fmla="*/ 1 w 252"/>
                <a:gd name="T3" fmla="*/ 1 h 243"/>
                <a:gd name="T4" fmla="*/ 1 w 252"/>
                <a:gd name="T5" fmla="*/ 1 h 243"/>
                <a:gd name="T6" fmla="*/ 1 w 252"/>
                <a:gd name="T7" fmla="*/ 1 h 243"/>
                <a:gd name="T8" fmla="*/ 1 w 252"/>
                <a:gd name="T9" fmla="*/ 1 h 243"/>
                <a:gd name="T10" fmla="*/ 1 w 252"/>
                <a:gd name="T11" fmla="*/ 1 h 243"/>
                <a:gd name="T12" fmla="*/ 1 w 252"/>
                <a:gd name="T13" fmla="*/ 1 h 243"/>
                <a:gd name="T14" fmla="*/ 1 w 252"/>
                <a:gd name="T15" fmla="*/ 1 h 243"/>
                <a:gd name="T16" fmla="*/ 1 w 252"/>
                <a:gd name="T17" fmla="*/ 1 h 243"/>
                <a:gd name="T18" fmla="*/ 1 w 252"/>
                <a:gd name="T19" fmla="*/ 1 h 243"/>
                <a:gd name="T20" fmla="*/ 1 w 252"/>
                <a:gd name="T21" fmla="*/ 1 h 243"/>
                <a:gd name="T22" fmla="*/ 1 w 252"/>
                <a:gd name="T23" fmla="*/ 1 h 243"/>
                <a:gd name="T24" fmla="*/ 1 w 252"/>
                <a:gd name="T25" fmla="*/ 1 h 243"/>
                <a:gd name="T26" fmla="*/ 1 w 252"/>
                <a:gd name="T27" fmla="*/ 0 h 243"/>
                <a:gd name="T28" fmla="*/ 0 w 252"/>
                <a:gd name="T29" fmla="*/ 1 h 243"/>
                <a:gd name="T30" fmla="*/ 1 w 252"/>
                <a:gd name="T31" fmla="*/ 1 h 243"/>
                <a:gd name="T32" fmla="*/ 1 w 252"/>
                <a:gd name="T33" fmla="*/ 1 h 243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252"/>
                <a:gd name="T52" fmla="*/ 0 h 243"/>
                <a:gd name="T53" fmla="*/ 252 w 252"/>
                <a:gd name="T54" fmla="*/ 243 h 243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252" h="243">
                  <a:moveTo>
                    <a:pt x="3" y="147"/>
                  </a:moveTo>
                  <a:lnTo>
                    <a:pt x="66" y="198"/>
                  </a:lnTo>
                  <a:lnTo>
                    <a:pt x="111" y="204"/>
                  </a:lnTo>
                  <a:lnTo>
                    <a:pt x="147" y="198"/>
                  </a:lnTo>
                  <a:lnTo>
                    <a:pt x="156" y="222"/>
                  </a:lnTo>
                  <a:lnTo>
                    <a:pt x="189" y="243"/>
                  </a:lnTo>
                  <a:lnTo>
                    <a:pt x="219" y="216"/>
                  </a:lnTo>
                  <a:lnTo>
                    <a:pt x="213" y="162"/>
                  </a:lnTo>
                  <a:lnTo>
                    <a:pt x="252" y="114"/>
                  </a:lnTo>
                  <a:lnTo>
                    <a:pt x="231" y="90"/>
                  </a:lnTo>
                  <a:lnTo>
                    <a:pt x="219" y="39"/>
                  </a:lnTo>
                  <a:lnTo>
                    <a:pt x="186" y="42"/>
                  </a:lnTo>
                  <a:lnTo>
                    <a:pt x="126" y="30"/>
                  </a:lnTo>
                  <a:lnTo>
                    <a:pt x="75" y="0"/>
                  </a:lnTo>
                  <a:lnTo>
                    <a:pt x="0" y="78"/>
                  </a:lnTo>
                  <a:lnTo>
                    <a:pt x="18" y="120"/>
                  </a:lnTo>
                  <a:lnTo>
                    <a:pt x="3" y="147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" name="Freeform 15"/>
            <xdr:cNvSpPr/>
          </xdr:nvSpPr>
          <xdr:spPr>
            <a:xfrm>
              <a:off x="5478" y="8534"/>
              <a:ext cx="403" cy="394"/>
            </a:xfrm>
            <a:custGeom>
              <a:avLst/>
              <a:gdLst>
                <a:gd name="T0" fmla="*/ 1 w 543"/>
                <a:gd name="T1" fmla="*/ 1 h 531"/>
                <a:gd name="T2" fmla="*/ 1 w 543"/>
                <a:gd name="T3" fmla="*/ 1 h 531"/>
                <a:gd name="T4" fmla="*/ 1 w 543"/>
                <a:gd name="T5" fmla="*/ 1 h 531"/>
                <a:gd name="T6" fmla="*/ 1 w 543"/>
                <a:gd name="T7" fmla="*/ 1 h 531"/>
                <a:gd name="T8" fmla="*/ 1 w 543"/>
                <a:gd name="T9" fmla="*/ 1 h 531"/>
                <a:gd name="T10" fmla="*/ 1 w 543"/>
                <a:gd name="T11" fmla="*/ 1 h 531"/>
                <a:gd name="T12" fmla="*/ 1 w 543"/>
                <a:gd name="T13" fmla="*/ 1 h 531"/>
                <a:gd name="T14" fmla="*/ 1 w 543"/>
                <a:gd name="T15" fmla="*/ 1 h 531"/>
                <a:gd name="T16" fmla="*/ 1 w 543"/>
                <a:gd name="T17" fmla="*/ 1 h 531"/>
                <a:gd name="T18" fmla="*/ 1 w 543"/>
                <a:gd name="T19" fmla="*/ 1 h 531"/>
                <a:gd name="T20" fmla="*/ 1 w 543"/>
                <a:gd name="T21" fmla="*/ 1 h 531"/>
                <a:gd name="T22" fmla="*/ 1 w 543"/>
                <a:gd name="T23" fmla="*/ 1 h 531"/>
                <a:gd name="T24" fmla="*/ 1 w 543"/>
                <a:gd name="T25" fmla="*/ 0 h 531"/>
                <a:gd name="T26" fmla="*/ 1 w 543"/>
                <a:gd name="T27" fmla="*/ 1 h 531"/>
                <a:gd name="T28" fmla="*/ 1 w 543"/>
                <a:gd name="T29" fmla="*/ 1 h 531"/>
                <a:gd name="T30" fmla="*/ 1 w 543"/>
                <a:gd name="T31" fmla="*/ 1 h 531"/>
                <a:gd name="T32" fmla="*/ 1 w 543"/>
                <a:gd name="T33" fmla="*/ 1 h 531"/>
                <a:gd name="T34" fmla="*/ 1 w 543"/>
                <a:gd name="T35" fmla="*/ 1 h 531"/>
                <a:gd name="T36" fmla="*/ 1 w 543"/>
                <a:gd name="T37" fmla="*/ 1 h 531"/>
                <a:gd name="T38" fmla="*/ 1 w 543"/>
                <a:gd name="T39" fmla="*/ 1 h 531"/>
                <a:gd name="T40" fmla="*/ 1 w 543"/>
                <a:gd name="T41" fmla="*/ 1 h 531"/>
                <a:gd name="T42" fmla="*/ 1 w 543"/>
                <a:gd name="T43" fmla="*/ 1 h 531"/>
                <a:gd name="T44" fmla="*/ 1 w 543"/>
                <a:gd name="T45" fmla="*/ 1 h 531"/>
                <a:gd name="T46" fmla="*/ 1 w 543"/>
                <a:gd name="T47" fmla="*/ 1 h 531"/>
                <a:gd name="T48" fmla="*/ 0 w 543"/>
                <a:gd name="T49" fmla="*/ 1 h 531"/>
                <a:gd name="T50" fmla="*/ 1 w 543"/>
                <a:gd name="T51" fmla="*/ 1 h 531"/>
                <a:gd name="T52" fmla="*/ 0 w 543"/>
                <a:gd name="T53" fmla="*/ 1 h 531"/>
                <a:gd name="T54" fmla="*/ 1 w 543"/>
                <a:gd name="T55" fmla="*/ 1 h 531"/>
                <a:gd name="T56" fmla="*/ 1 w 543"/>
                <a:gd name="T57" fmla="*/ 1 h 531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543"/>
                <a:gd name="T88" fmla="*/ 0 h 531"/>
                <a:gd name="T89" fmla="*/ 543 w 543"/>
                <a:gd name="T90" fmla="*/ 531 h 531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543" h="531">
                  <a:moveTo>
                    <a:pt x="162" y="528"/>
                  </a:moveTo>
                  <a:lnTo>
                    <a:pt x="234" y="450"/>
                  </a:lnTo>
                  <a:lnTo>
                    <a:pt x="300" y="381"/>
                  </a:lnTo>
                  <a:lnTo>
                    <a:pt x="351" y="321"/>
                  </a:lnTo>
                  <a:lnTo>
                    <a:pt x="405" y="327"/>
                  </a:lnTo>
                  <a:lnTo>
                    <a:pt x="528" y="261"/>
                  </a:lnTo>
                  <a:lnTo>
                    <a:pt x="543" y="171"/>
                  </a:lnTo>
                  <a:lnTo>
                    <a:pt x="504" y="123"/>
                  </a:lnTo>
                  <a:lnTo>
                    <a:pt x="495" y="93"/>
                  </a:lnTo>
                  <a:lnTo>
                    <a:pt x="447" y="96"/>
                  </a:lnTo>
                  <a:lnTo>
                    <a:pt x="438" y="69"/>
                  </a:lnTo>
                  <a:lnTo>
                    <a:pt x="459" y="48"/>
                  </a:lnTo>
                  <a:lnTo>
                    <a:pt x="438" y="0"/>
                  </a:lnTo>
                  <a:lnTo>
                    <a:pt x="396" y="6"/>
                  </a:lnTo>
                  <a:lnTo>
                    <a:pt x="336" y="30"/>
                  </a:lnTo>
                  <a:lnTo>
                    <a:pt x="303" y="63"/>
                  </a:lnTo>
                  <a:lnTo>
                    <a:pt x="303" y="90"/>
                  </a:lnTo>
                  <a:lnTo>
                    <a:pt x="252" y="123"/>
                  </a:lnTo>
                  <a:lnTo>
                    <a:pt x="246" y="174"/>
                  </a:lnTo>
                  <a:lnTo>
                    <a:pt x="210" y="234"/>
                  </a:lnTo>
                  <a:lnTo>
                    <a:pt x="162" y="273"/>
                  </a:lnTo>
                  <a:lnTo>
                    <a:pt x="108" y="300"/>
                  </a:lnTo>
                  <a:lnTo>
                    <a:pt x="72" y="327"/>
                  </a:lnTo>
                  <a:lnTo>
                    <a:pt x="27" y="318"/>
                  </a:lnTo>
                  <a:lnTo>
                    <a:pt x="0" y="366"/>
                  </a:lnTo>
                  <a:lnTo>
                    <a:pt x="9" y="411"/>
                  </a:lnTo>
                  <a:lnTo>
                    <a:pt x="0" y="504"/>
                  </a:lnTo>
                  <a:lnTo>
                    <a:pt x="24" y="531"/>
                  </a:lnTo>
                  <a:lnTo>
                    <a:pt x="162" y="528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" name="Freeform 16"/>
            <xdr:cNvSpPr/>
          </xdr:nvSpPr>
          <xdr:spPr>
            <a:xfrm>
              <a:off x="5845" y="8358"/>
              <a:ext cx="140" cy="203"/>
            </a:xfrm>
            <a:custGeom>
              <a:avLst/>
              <a:gdLst>
                <a:gd name="T0" fmla="*/ 0 w 189"/>
                <a:gd name="T1" fmla="*/ 1 h 273"/>
                <a:gd name="T2" fmla="*/ 1 w 189"/>
                <a:gd name="T3" fmla="*/ 1 h 273"/>
                <a:gd name="T4" fmla="*/ 1 w 189"/>
                <a:gd name="T5" fmla="*/ 1 h 273"/>
                <a:gd name="T6" fmla="*/ 1 w 189"/>
                <a:gd name="T7" fmla="*/ 1 h 273"/>
                <a:gd name="T8" fmla="*/ 1 w 189"/>
                <a:gd name="T9" fmla="*/ 1 h 273"/>
                <a:gd name="T10" fmla="*/ 1 w 189"/>
                <a:gd name="T11" fmla="*/ 1 h 273"/>
                <a:gd name="T12" fmla="*/ 1 w 189"/>
                <a:gd name="T13" fmla="*/ 1 h 273"/>
                <a:gd name="T14" fmla="*/ 1 w 189"/>
                <a:gd name="T15" fmla="*/ 1 h 273"/>
                <a:gd name="T16" fmla="*/ 1 w 189"/>
                <a:gd name="T17" fmla="*/ 1 h 273"/>
                <a:gd name="T18" fmla="*/ 1 w 189"/>
                <a:gd name="T19" fmla="*/ 1 h 273"/>
                <a:gd name="T20" fmla="*/ 1 w 189"/>
                <a:gd name="T21" fmla="*/ 0 h 273"/>
                <a:gd name="T22" fmla="*/ 1 w 189"/>
                <a:gd name="T23" fmla="*/ 1 h 273"/>
                <a:gd name="T24" fmla="*/ 0 w 189"/>
                <a:gd name="T25" fmla="*/ 1 h 273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89"/>
                <a:gd name="T40" fmla="*/ 0 h 273"/>
                <a:gd name="T41" fmla="*/ 189 w 189"/>
                <a:gd name="T42" fmla="*/ 273 h 273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89" h="273">
                  <a:moveTo>
                    <a:pt x="0" y="99"/>
                  </a:moveTo>
                  <a:lnTo>
                    <a:pt x="12" y="180"/>
                  </a:lnTo>
                  <a:lnTo>
                    <a:pt x="63" y="222"/>
                  </a:lnTo>
                  <a:lnTo>
                    <a:pt x="54" y="252"/>
                  </a:lnTo>
                  <a:lnTo>
                    <a:pt x="99" y="273"/>
                  </a:lnTo>
                  <a:lnTo>
                    <a:pt x="156" y="234"/>
                  </a:lnTo>
                  <a:lnTo>
                    <a:pt x="168" y="180"/>
                  </a:lnTo>
                  <a:lnTo>
                    <a:pt x="132" y="141"/>
                  </a:lnTo>
                  <a:lnTo>
                    <a:pt x="159" y="84"/>
                  </a:lnTo>
                  <a:lnTo>
                    <a:pt x="189" y="27"/>
                  </a:lnTo>
                  <a:lnTo>
                    <a:pt x="138" y="0"/>
                  </a:lnTo>
                  <a:lnTo>
                    <a:pt x="84" y="30"/>
                  </a:lnTo>
                  <a:lnTo>
                    <a:pt x="0" y="99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0" name="Freeform 17"/>
            <xdr:cNvSpPr/>
          </xdr:nvSpPr>
          <xdr:spPr>
            <a:xfrm>
              <a:off x="5258" y="9081"/>
              <a:ext cx="89" cy="74"/>
            </a:xfrm>
            <a:custGeom>
              <a:avLst/>
              <a:gdLst>
                <a:gd name="T0" fmla="*/ 0 w 120"/>
                <a:gd name="T1" fmla="*/ 1 h 99"/>
                <a:gd name="T2" fmla="*/ 1 w 120"/>
                <a:gd name="T3" fmla="*/ 1 h 99"/>
                <a:gd name="T4" fmla="*/ 1 w 120"/>
                <a:gd name="T5" fmla="*/ 1 h 99"/>
                <a:gd name="T6" fmla="*/ 1 w 120"/>
                <a:gd name="T7" fmla="*/ 1 h 99"/>
                <a:gd name="T8" fmla="*/ 1 w 120"/>
                <a:gd name="T9" fmla="*/ 0 h 99"/>
                <a:gd name="T10" fmla="*/ 0 w 120"/>
                <a:gd name="T11" fmla="*/ 1 h 99"/>
                <a:gd name="T12" fmla="*/ 0 w 120"/>
                <a:gd name="T13" fmla="*/ 1 h 99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20"/>
                <a:gd name="T22" fmla="*/ 0 h 99"/>
                <a:gd name="T23" fmla="*/ 120 w 120"/>
                <a:gd name="T24" fmla="*/ 99 h 99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20" h="99">
                  <a:moveTo>
                    <a:pt x="0" y="27"/>
                  </a:moveTo>
                  <a:lnTo>
                    <a:pt x="66" y="96"/>
                  </a:lnTo>
                  <a:lnTo>
                    <a:pt x="99" y="99"/>
                  </a:lnTo>
                  <a:lnTo>
                    <a:pt x="120" y="57"/>
                  </a:lnTo>
                  <a:lnTo>
                    <a:pt x="61" y="0"/>
                  </a:lnTo>
                  <a:lnTo>
                    <a:pt x="0" y="6"/>
                  </a:lnTo>
                  <a:lnTo>
                    <a:pt x="0" y="27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" name="Freeform 18"/>
            <xdr:cNvSpPr/>
          </xdr:nvSpPr>
          <xdr:spPr>
            <a:xfrm>
              <a:off x="5534" y="9061"/>
              <a:ext cx="95" cy="134"/>
            </a:xfrm>
            <a:custGeom>
              <a:avLst/>
              <a:gdLst>
                <a:gd name="T0" fmla="*/ 1 w 129"/>
                <a:gd name="T1" fmla="*/ 1 h 180"/>
                <a:gd name="T2" fmla="*/ 1 w 129"/>
                <a:gd name="T3" fmla="*/ 1 h 180"/>
                <a:gd name="T4" fmla="*/ 1 w 129"/>
                <a:gd name="T5" fmla="*/ 1 h 180"/>
                <a:gd name="T6" fmla="*/ 1 w 129"/>
                <a:gd name="T7" fmla="*/ 1 h 180"/>
                <a:gd name="T8" fmla="*/ 1 w 129"/>
                <a:gd name="T9" fmla="*/ 1 h 180"/>
                <a:gd name="T10" fmla="*/ 1 w 129"/>
                <a:gd name="T11" fmla="*/ 1 h 180"/>
                <a:gd name="T12" fmla="*/ 1 w 129"/>
                <a:gd name="T13" fmla="*/ 0 h 180"/>
                <a:gd name="T14" fmla="*/ 1 w 129"/>
                <a:gd name="T15" fmla="*/ 0 h 180"/>
                <a:gd name="T16" fmla="*/ 0 w 129"/>
                <a:gd name="T17" fmla="*/ 1 h 180"/>
                <a:gd name="T18" fmla="*/ 1 w 129"/>
                <a:gd name="T19" fmla="*/ 1 h 18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29"/>
                <a:gd name="T31" fmla="*/ 0 h 180"/>
                <a:gd name="T32" fmla="*/ 129 w 129"/>
                <a:gd name="T33" fmla="*/ 180 h 18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29" h="180">
                  <a:moveTo>
                    <a:pt x="12" y="111"/>
                  </a:moveTo>
                  <a:lnTo>
                    <a:pt x="33" y="162"/>
                  </a:lnTo>
                  <a:lnTo>
                    <a:pt x="57" y="180"/>
                  </a:lnTo>
                  <a:lnTo>
                    <a:pt x="81" y="159"/>
                  </a:lnTo>
                  <a:lnTo>
                    <a:pt x="84" y="129"/>
                  </a:lnTo>
                  <a:lnTo>
                    <a:pt x="129" y="60"/>
                  </a:lnTo>
                  <a:lnTo>
                    <a:pt x="69" y="0"/>
                  </a:lnTo>
                  <a:lnTo>
                    <a:pt x="6" y="0"/>
                  </a:lnTo>
                  <a:lnTo>
                    <a:pt x="0" y="33"/>
                  </a:lnTo>
                  <a:lnTo>
                    <a:pt x="12" y="111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2" name="Freeform 19"/>
            <xdr:cNvSpPr/>
          </xdr:nvSpPr>
          <xdr:spPr>
            <a:xfrm>
              <a:off x="5402" y="9624"/>
              <a:ext cx="76" cy="222"/>
            </a:xfrm>
            <a:custGeom>
              <a:avLst/>
              <a:gdLst>
                <a:gd name="T0" fmla="*/ 0 w 102"/>
                <a:gd name="T1" fmla="*/ 1 h 300"/>
                <a:gd name="T2" fmla="*/ 1 w 102"/>
                <a:gd name="T3" fmla="*/ 1 h 300"/>
                <a:gd name="T4" fmla="*/ 1 w 102"/>
                <a:gd name="T5" fmla="*/ 1 h 300"/>
                <a:gd name="T6" fmla="*/ 1 w 102"/>
                <a:gd name="T7" fmla="*/ 1 h 300"/>
                <a:gd name="T8" fmla="*/ 1 w 102"/>
                <a:gd name="T9" fmla="*/ 1 h 300"/>
                <a:gd name="T10" fmla="*/ 1 w 102"/>
                <a:gd name="T11" fmla="*/ 1 h 300"/>
                <a:gd name="T12" fmla="*/ 1 w 102"/>
                <a:gd name="T13" fmla="*/ 1 h 300"/>
                <a:gd name="T14" fmla="*/ 1 w 102"/>
                <a:gd name="T15" fmla="*/ 1 h 300"/>
                <a:gd name="T16" fmla="*/ 1 w 102"/>
                <a:gd name="T17" fmla="*/ 1 h 300"/>
                <a:gd name="T18" fmla="*/ 1 w 102"/>
                <a:gd name="T19" fmla="*/ 1 h 300"/>
                <a:gd name="T20" fmla="*/ 1 w 102"/>
                <a:gd name="T21" fmla="*/ 1 h 300"/>
                <a:gd name="T22" fmla="*/ 1 w 102"/>
                <a:gd name="T23" fmla="*/ 0 h 300"/>
                <a:gd name="T24" fmla="*/ 1 w 102"/>
                <a:gd name="T25" fmla="*/ 1 h 300"/>
                <a:gd name="T26" fmla="*/ 0 w 102"/>
                <a:gd name="T27" fmla="*/ 1 h 300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02"/>
                <a:gd name="T43" fmla="*/ 0 h 300"/>
                <a:gd name="T44" fmla="*/ 102 w 102"/>
                <a:gd name="T45" fmla="*/ 300 h 300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02" h="300">
                  <a:moveTo>
                    <a:pt x="0" y="81"/>
                  </a:moveTo>
                  <a:lnTo>
                    <a:pt x="27" y="108"/>
                  </a:lnTo>
                  <a:lnTo>
                    <a:pt x="30" y="159"/>
                  </a:lnTo>
                  <a:lnTo>
                    <a:pt x="15" y="177"/>
                  </a:lnTo>
                  <a:lnTo>
                    <a:pt x="6" y="237"/>
                  </a:lnTo>
                  <a:lnTo>
                    <a:pt x="48" y="282"/>
                  </a:lnTo>
                  <a:lnTo>
                    <a:pt x="75" y="300"/>
                  </a:lnTo>
                  <a:lnTo>
                    <a:pt x="75" y="228"/>
                  </a:lnTo>
                  <a:lnTo>
                    <a:pt x="93" y="201"/>
                  </a:lnTo>
                  <a:lnTo>
                    <a:pt x="102" y="126"/>
                  </a:lnTo>
                  <a:lnTo>
                    <a:pt x="99" y="45"/>
                  </a:lnTo>
                  <a:lnTo>
                    <a:pt x="57" y="0"/>
                  </a:lnTo>
                  <a:lnTo>
                    <a:pt x="9" y="18"/>
                  </a:lnTo>
                  <a:lnTo>
                    <a:pt x="0" y="81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" name="Freeform 20"/>
            <xdr:cNvSpPr/>
          </xdr:nvSpPr>
          <xdr:spPr>
            <a:xfrm>
              <a:off x="4960" y="10473"/>
              <a:ext cx="196" cy="149"/>
            </a:xfrm>
            <a:custGeom>
              <a:avLst/>
              <a:gdLst>
                <a:gd name="T0" fmla="*/ 1 w 264"/>
                <a:gd name="T1" fmla="*/ 1 h 201"/>
                <a:gd name="T2" fmla="*/ 0 w 264"/>
                <a:gd name="T3" fmla="*/ 1 h 201"/>
                <a:gd name="T4" fmla="*/ 1 w 264"/>
                <a:gd name="T5" fmla="*/ 1 h 201"/>
                <a:gd name="T6" fmla="*/ 1 w 264"/>
                <a:gd name="T7" fmla="*/ 1 h 201"/>
                <a:gd name="T8" fmla="*/ 1 w 264"/>
                <a:gd name="T9" fmla="*/ 1 h 201"/>
                <a:gd name="T10" fmla="*/ 1 w 264"/>
                <a:gd name="T11" fmla="*/ 1 h 201"/>
                <a:gd name="T12" fmla="*/ 1 w 264"/>
                <a:gd name="T13" fmla="*/ 1 h 201"/>
                <a:gd name="T14" fmla="*/ 1 w 264"/>
                <a:gd name="T15" fmla="*/ 0 h 201"/>
                <a:gd name="T16" fmla="*/ 1 w 264"/>
                <a:gd name="T17" fmla="*/ 1 h 201"/>
                <a:gd name="T18" fmla="*/ 1 w 264"/>
                <a:gd name="T19" fmla="*/ 1 h 201"/>
                <a:gd name="T20" fmla="*/ 1 w 264"/>
                <a:gd name="T21" fmla="*/ 1 h 201"/>
                <a:gd name="T22" fmla="*/ 1 w 264"/>
                <a:gd name="T23" fmla="*/ 1 h 201"/>
                <a:gd name="T24" fmla="*/ 1 w 264"/>
                <a:gd name="T25" fmla="*/ 1 h 20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64"/>
                <a:gd name="T40" fmla="*/ 0 h 201"/>
                <a:gd name="T41" fmla="*/ 264 w 264"/>
                <a:gd name="T42" fmla="*/ 201 h 20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64" h="201">
                  <a:moveTo>
                    <a:pt x="6" y="147"/>
                  </a:moveTo>
                  <a:lnTo>
                    <a:pt x="0" y="201"/>
                  </a:lnTo>
                  <a:lnTo>
                    <a:pt x="33" y="198"/>
                  </a:lnTo>
                  <a:lnTo>
                    <a:pt x="105" y="159"/>
                  </a:lnTo>
                  <a:lnTo>
                    <a:pt x="150" y="120"/>
                  </a:lnTo>
                  <a:lnTo>
                    <a:pt x="195" y="102"/>
                  </a:lnTo>
                  <a:lnTo>
                    <a:pt x="264" y="30"/>
                  </a:lnTo>
                  <a:lnTo>
                    <a:pt x="258" y="0"/>
                  </a:lnTo>
                  <a:lnTo>
                    <a:pt x="223" y="10"/>
                  </a:lnTo>
                  <a:lnTo>
                    <a:pt x="177" y="30"/>
                  </a:lnTo>
                  <a:lnTo>
                    <a:pt x="126" y="81"/>
                  </a:lnTo>
                  <a:lnTo>
                    <a:pt x="63" y="114"/>
                  </a:lnTo>
                  <a:lnTo>
                    <a:pt x="6" y="147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" name="Freeform 21"/>
            <xdr:cNvSpPr/>
          </xdr:nvSpPr>
          <xdr:spPr>
            <a:xfrm>
              <a:off x="3196" y="4081"/>
              <a:ext cx="5166" cy="6068"/>
            </a:xfrm>
            <a:custGeom>
              <a:avLst/>
              <a:gdLst>
                <a:gd name="T0" fmla="*/ 0 w 6968"/>
                <a:gd name="T1" fmla="*/ 28 h 8185"/>
                <a:gd name="T2" fmla="*/ 1 w 6968"/>
                <a:gd name="T3" fmla="*/ 26 h 8185"/>
                <a:gd name="T4" fmla="*/ 4 w 6968"/>
                <a:gd name="T5" fmla="*/ 24 h 8185"/>
                <a:gd name="T6" fmla="*/ 3 w 6968"/>
                <a:gd name="T7" fmla="*/ 21 h 8185"/>
                <a:gd name="T8" fmla="*/ 3 w 6968"/>
                <a:gd name="T9" fmla="*/ 20 h 8185"/>
                <a:gd name="T10" fmla="*/ 4 w 6968"/>
                <a:gd name="T11" fmla="*/ 19 h 8185"/>
                <a:gd name="T12" fmla="*/ 5 w 6968"/>
                <a:gd name="T13" fmla="*/ 18 h 8185"/>
                <a:gd name="T14" fmla="*/ 5 w 6968"/>
                <a:gd name="T15" fmla="*/ 17 h 8185"/>
                <a:gd name="T16" fmla="*/ 7 w 6968"/>
                <a:gd name="T17" fmla="*/ 16 h 8185"/>
                <a:gd name="T18" fmla="*/ 7 w 6968"/>
                <a:gd name="T19" fmla="*/ 16 h 8185"/>
                <a:gd name="T20" fmla="*/ 7 w 6968"/>
                <a:gd name="T21" fmla="*/ 16 h 8185"/>
                <a:gd name="T22" fmla="*/ 8 w 6968"/>
                <a:gd name="T23" fmla="*/ 16 h 8185"/>
                <a:gd name="T24" fmla="*/ 9 w 6968"/>
                <a:gd name="T25" fmla="*/ 15 h 8185"/>
                <a:gd name="T26" fmla="*/ 10 w 6968"/>
                <a:gd name="T27" fmla="*/ 15 h 8185"/>
                <a:gd name="T28" fmla="*/ 10 w 6968"/>
                <a:gd name="T29" fmla="*/ 14 h 8185"/>
                <a:gd name="T30" fmla="*/ 11 w 6968"/>
                <a:gd name="T31" fmla="*/ 14 h 8185"/>
                <a:gd name="T32" fmla="*/ 12 w 6968"/>
                <a:gd name="T33" fmla="*/ 13 h 8185"/>
                <a:gd name="T34" fmla="*/ 12 w 6968"/>
                <a:gd name="T35" fmla="*/ 12 h 8185"/>
                <a:gd name="T36" fmla="*/ 12 w 6968"/>
                <a:gd name="T37" fmla="*/ 11 h 8185"/>
                <a:gd name="T38" fmla="*/ 12 w 6968"/>
                <a:gd name="T39" fmla="*/ 11 h 8185"/>
                <a:gd name="T40" fmla="*/ 13 w 6968"/>
                <a:gd name="T41" fmla="*/ 10 h 8185"/>
                <a:gd name="T42" fmla="*/ 14 w 6968"/>
                <a:gd name="T43" fmla="*/ 10 h 8185"/>
                <a:gd name="T44" fmla="*/ 15 w 6968"/>
                <a:gd name="T45" fmla="*/ 10 h 8185"/>
                <a:gd name="T46" fmla="*/ 16 w 6968"/>
                <a:gd name="T47" fmla="*/ 10 h 8185"/>
                <a:gd name="T48" fmla="*/ 16 w 6968"/>
                <a:gd name="T49" fmla="*/ 8 h 8185"/>
                <a:gd name="T50" fmla="*/ 17 w 6968"/>
                <a:gd name="T51" fmla="*/ 7 h 8185"/>
                <a:gd name="T52" fmla="*/ 18 w 6968"/>
                <a:gd name="T53" fmla="*/ 7 h 8185"/>
                <a:gd name="T54" fmla="*/ 20 w 6968"/>
                <a:gd name="T55" fmla="*/ 5 h 8185"/>
                <a:gd name="T56" fmla="*/ 20 w 6968"/>
                <a:gd name="T57" fmla="*/ 4 h 8185"/>
                <a:gd name="T58" fmla="*/ 21 w 6968"/>
                <a:gd name="T59" fmla="*/ 3 h 8185"/>
                <a:gd name="T60" fmla="*/ 22 w 6968"/>
                <a:gd name="T61" fmla="*/ 1 h 8185"/>
                <a:gd name="T62" fmla="*/ 22 w 6968"/>
                <a:gd name="T63" fmla="*/ 1 h 8185"/>
                <a:gd name="T64" fmla="*/ 22 w 6968"/>
                <a:gd name="T65" fmla="*/ 1 h 8185"/>
                <a:gd name="T66" fmla="*/ 22 w 6968"/>
                <a:gd name="T67" fmla="*/ 1 h 8185"/>
                <a:gd name="T68" fmla="*/ 22 w 6968"/>
                <a:gd name="T69" fmla="*/ 1 h 8185"/>
                <a:gd name="T70" fmla="*/ 23 w 6968"/>
                <a:gd name="T71" fmla="*/ 1 h 8185"/>
                <a:gd name="T72" fmla="*/ 23 w 6968"/>
                <a:gd name="T73" fmla="*/ 1 h 8185"/>
                <a:gd name="T74" fmla="*/ 23 w 6968"/>
                <a:gd name="T75" fmla="*/ 1 h 8185"/>
                <a:gd name="T76" fmla="*/ 23 w 6968"/>
                <a:gd name="T77" fmla="*/ 1 h 8185"/>
                <a:gd name="T78" fmla="*/ 24 w 6968"/>
                <a:gd name="T79" fmla="*/ 1 h 8185"/>
                <a:gd name="T80" fmla="*/ 24 w 6968"/>
                <a:gd name="T81" fmla="*/ 1 h 8185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6968"/>
                <a:gd name="T124" fmla="*/ 0 h 8185"/>
                <a:gd name="T125" fmla="*/ 6968 w 6968"/>
                <a:gd name="T126" fmla="*/ 8185 h 8185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6968" h="8185">
                  <a:moveTo>
                    <a:pt x="0" y="8185"/>
                  </a:moveTo>
                  <a:cubicBezTo>
                    <a:pt x="71" y="8091"/>
                    <a:pt x="258" y="7795"/>
                    <a:pt x="426" y="7618"/>
                  </a:cubicBezTo>
                  <a:cubicBezTo>
                    <a:pt x="594" y="7441"/>
                    <a:pt x="920" y="7357"/>
                    <a:pt x="1008" y="7123"/>
                  </a:cubicBezTo>
                  <a:cubicBezTo>
                    <a:pt x="1096" y="6889"/>
                    <a:pt x="961" y="6425"/>
                    <a:pt x="954" y="6211"/>
                  </a:cubicBezTo>
                  <a:cubicBezTo>
                    <a:pt x="947" y="5997"/>
                    <a:pt x="943" y="5947"/>
                    <a:pt x="966" y="5839"/>
                  </a:cubicBezTo>
                  <a:cubicBezTo>
                    <a:pt x="989" y="5731"/>
                    <a:pt x="1023" y="5640"/>
                    <a:pt x="1092" y="5560"/>
                  </a:cubicBezTo>
                  <a:cubicBezTo>
                    <a:pt x="1161" y="5480"/>
                    <a:pt x="1281" y="5442"/>
                    <a:pt x="1377" y="5359"/>
                  </a:cubicBezTo>
                  <a:cubicBezTo>
                    <a:pt x="1473" y="5276"/>
                    <a:pt x="1579" y="5142"/>
                    <a:pt x="1668" y="5062"/>
                  </a:cubicBezTo>
                  <a:cubicBezTo>
                    <a:pt x="1757" y="4982"/>
                    <a:pt x="1845" y="4950"/>
                    <a:pt x="1911" y="4879"/>
                  </a:cubicBezTo>
                  <a:cubicBezTo>
                    <a:pt x="1977" y="4808"/>
                    <a:pt x="2011" y="4697"/>
                    <a:pt x="2064" y="4636"/>
                  </a:cubicBezTo>
                  <a:cubicBezTo>
                    <a:pt x="2117" y="4575"/>
                    <a:pt x="2174" y="4518"/>
                    <a:pt x="2229" y="4513"/>
                  </a:cubicBezTo>
                  <a:cubicBezTo>
                    <a:pt x="2284" y="4508"/>
                    <a:pt x="2334" y="4617"/>
                    <a:pt x="2397" y="4603"/>
                  </a:cubicBezTo>
                  <a:cubicBezTo>
                    <a:pt x="2460" y="4589"/>
                    <a:pt x="2541" y="4469"/>
                    <a:pt x="2610" y="4426"/>
                  </a:cubicBezTo>
                  <a:cubicBezTo>
                    <a:pt x="2679" y="4383"/>
                    <a:pt x="2744" y="4389"/>
                    <a:pt x="2814" y="4342"/>
                  </a:cubicBezTo>
                  <a:cubicBezTo>
                    <a:pt x="2884" y="4295"/>
                    <a:pt x="2945" y="4192"/>
                    <a:pt x="3030" y="4147"/>
                  </a:cubicBezTo>
                  <a:cubicBezTo>
                    <a:pt x="3115" y="4102"/>
                    <a:pt x="3265" y="4121"/>
                    <a:pt x="3327" y="4072"/>
                  </a:cubicBezTo>
                  <a:cubicBezTo>
                    <a:pt x="3389" y="4023"/>
                    <a:pt x="3362" y="3952"/>
                    <a:pt x="3399" y="3850"/>
                  </a:cubicBezTo>
                  <a:cubicBezTo>
                    <a:pt x="3436" y="3748"/>
                    <a:pt x="3549" y="3544"/>
                    <a:pt x="3549" y="3457"/>
                  </a:cubicBezTo>
                  <a:cubicBezTo>
                    <a:pt x="3549" y="3370"/>
                    <a:pt x="3396" y="3373"/>
                    <a:pt x="3396" y="3328"/>
                  </a:cubicBezTo>
                  <a:cubicBezTo>
                    <a:pt x="3396" y="3283"/>
                    <a:pt x="3475" y="3219"/>
                    <a:pt x="3549" y="3184"/>
                  </a:cubicBezTo>
                  <a:cubicBezTo>
                    <a:pt x="3623" y="3149"/>
                    <a:pt x="3735" y="3160"/>
                    <a:pt x="3837" y="3121"/>
                  </a:cubicBezTo>
                  <a:cubicBezTo>
                    <a:pt x="3939" y="3082"/>
                    <a:pt x="4067" y="2989"/>
                    <a:pt x="4161" y="2950"/>
                  </a:cubicBezTo>
                  <a:cubicBezTo>
                    <a:pt x="4255" y="2911"/>
                    <a:pt x="4325" y="2925"/>
                    <a:pt x="4404" y="2887"/>
                  </a:cubicBezTo>
                  <a:cubicBezTo>
                    <a:pt x="4483" y="2849"/>
                    <a:pt x="4555" y="2797"/>
                    <a:pt x="4638" y="2725"/>
                  </a:cubicBezTo>
                  <a:cubicBezTo>
                    <a:pt x="4721" y="2653"/>
                    <a:pt x="4847" y="2539"/>
                    <a:pt x="4905" y="2452"/>
                  </a:cubicBezTo>
                  <a:cubicBezTo>
                    <a:pt x="4963" y="2365"/>
                    <a:pt x="4912" y="2282"/>
                    <a:pt x="4986" y="2200"/>
                  </a:cubicBezTo>
                  <a:cubicBezTo>
                    <a:pt x="5060" y="2118"/>
                    <a:pt x="5219" y="2081"/>
                    <a:pt x="5352" y="1960"/>
                  </a:cubicBezTo>
                  <a:cubicBezTo>
                    <a:pt x="5485" y="1839"/>
                    <a:pt x="5684" y="1595"/>
                    <a:pt x="5787" y="1471"/>
                  </a:cubicBezTo>
                  <a:cubicBezTo>
                    <a:pt x="5890" y="1347"/>
                    <a:pt x="5908" y="1296"/>
                    <a:pt x="5970" y="1216"/>
                  </a:cubicBezTo>
                  <a:cubicBezTo>
                    <a:pt x="6032" y="1136"/>
                    <a:pt x="6076" y="1105"/>
                    <a:pt x="6159" y="988"/>
                  </a:cubicBezTo>
                  <a:cubicBezTo>
                    <a:pt x="6242" y="871"/>
                    <a:pt x="6401" y="645"/>
                    <a:pt x="6465" y="514"/>
                  </a:cubicBezTo>
                  <a:cubicBezTo>
                    <a:pt x="6529" y="383"/>
                    <a:pt x="6542" y="268"/>
                    <a:pt x="6546" y="199"/>
                  </a:cubicBezTo>
                  <a:cubicBezTo>
                    <a:pt x="6550" y="130"/>
                    <a:pt x="6499" y="127"/>
                    <a:pt x="6492" y="100"/>
                  </a:cubicBezTo>
                  <a:cubicBezTo>
                    <a:pt x="6485" y="73"/>
                    <a:pt x="6485" y="52"/>
                    <a:pt x="6501" y="37"/>
                  </a:cubicBezTo>
                  <a:cubicBezTo>
                    <a:pt x="6517" y="22"/>
                    <a:pt x="6561" y="0"/>
                    <a:pt x="6585" y="10"/>
                  </a:cubicBezTo>
                  <a:cubicBezTo>
                    <a:pt x="6609" y="20"/>
                    <a:pt x="6638" y="68"/>
                    <a:pt x="6645" y="100"/>
                  </a:cubicBezTo>
                  <a:cubicBezTo>
                    <a:pt x="6652" y="132"/>
                    <a:pt x="6621" y="170"/>
                    <a:pt x="6627" y="205"/>
                  </a:cubicBezTo>
                  <a:cubicBezTo>
                    <a:pt x="6633" y="240"/>
                    <a:pt x="6656" y="284"/>
                    <a:pt x="6684" y="313"/>
                  </a:cubicBezTo>
                  <a:cubicBezTo>
                    <a:pt x="6712" y="342"/>
                    <a:pt x="6762" y="377"/>
                    <a:pt x="6795" y="379"/>
                  </a:cubicBezTo>
                  <a:cubicBezTo>
                    <a:pt x="6828" y="381"/>
                    <a:pt x="6856" y="329"/>
                    <a:pt x="6885" y="328"/>
                  </a:cubicBezTo>
                  <a:cubicBezTo>
                    <a:pt x="6914" y="327"/>
                    <a:pt x="6951" y="364"/>
                    <a:pt x="6968" y="373"/>
                  </a:cubicBezTo>
                </a:path>
              </a:pathLst>
            </a:cu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25" name="Group 23"/>
            <xdr:cNvGrpSpPr/>
          </xdr:nvGrpSpPr>
          <xdr:grpSpPr>
            <a:xfrm>
              <a:off x="2992" y="10110"/>
              <a:ext cx="152" cy="137"/>
              <a:chOff x="3015" y="9680"/>
              <a:chExt cx="206" cy="185"/>
            </a:xfrm>
          </xdr:grpSpPr>
          <xdr:sp macro="" textlink="">
            <xdr:nvSpPr>
              <xdr:cNvPr id="31" name="Line 24"/>
              <xdr:cNvSpPr>
                <a:spLocks noChangeShapeType="1"/>
              </xdr:cNvSpPr>
            </xdr:nvSpPr>
            <xdr:spPr>
              <a:xfrm>
                <a:off x="3117" y="9680"/>
                <a:ext cx="0" cy="17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" name="Freeform 25"/>
              <xdr:cNvSpPr/>
            </xdr:nvSpPr>
            <xdr:spPr>
              <a:xfrm>
                <a:off x="3015" y="9724"/>
                <a:ext cx="206" cy="69"/>
              </a:xfrm>
              <a:custGeom>
                <a:avLst/>
                <a:gdLst>
                  <a:gd name="T0" fmla="*/ 2338 w 180"/>
                  <a:gd name="T1" fmla="*/ 226086 h 44"/>
                  <a:gd name="T2" fmla="*/ 1171 w 180"/>
                  <a:gd name="T3" fmla="*/ 133827 h 44"/>
                  <a:gd name="T4" fmla="*/ 0 w 180"/>
                  <a:gd name="T5" fmla="*/ 209865 h 44"/>
                  <a:gd name="T6" fmla="*/ 1171 w 180"/>
                  <a:gd name="T7" fmla="*/ 0 h 44"/>
                  <a:gd name="T8" fmla="*/ 2259 w 180"/>
                  <a:gd name="T9" fmla="*/ 207042 h 44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180"/>
                  <a:gd name="T16" fmla="*/ 0 h 44"/>
                  <a:gd name="T17" fmla="*/ 180 w 180"/>
                  <a:gd name="T18" fmla="*/ 44 h 44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180" h="44">
                    <a:moveTo>
                      <a:pt x="180" y="44"/>
                    </a:moveTo>
                    <a:lnTo>
                      <a:pt x="90" y="26"/>
                    </a:lnTo>
                    <a:lnTo>
                      <a:pt x="0" y="41"/>
                    </a:lnTo>
                    <a:lnTo>
                      <a:pt x="90" y="0"/>
                    </a:lnTo>
                    <a:lnTo>
                      <a:pt x="174" y="40"/>
                    </a:lnTo>
                  </a:path>
                </a:pathLst>
              </a:custGeom>
              <a:solidFill>
                <a:srgbClr val="000000"/>
              </a:solidFill>
              <a:ln w="317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3" name="Freeform 26"/>
              <xdr:cNvSpPr/>
            </xdr:nvSpPr>
            <xdr:spPr>
              <a:xfrm>
                <a:off x="3078" y="9826"/>
                <a:ext cx="78" cy="39"/>
              </a:xfrm>
              <a:custGeom>
                <a:avLst/>
                <a:gdLst>
                  <a:gd name="T0" fmla="*/ 0 w 180"/>
                  <a:gd name="T1" fmla="*/ 4 h 44"/>
                  <a:gd name="T2" fmla="*/ 0 w 180"/>
                  <a:gd name="T3" fmla="*/ 4 h 44"/>
                  <a:gd name="T4" fmla="*/ 0 w 180"/>
                  <a:gd name="T5" fmla="*/ 4 h 44"/>
                  <a:gd name="T6" fmla="*/ 0 w 180"/>
                  <a:gd name="T7" fmla="*/ 0 h 44"/>
                  <a:gd name="T8" fmla="*/ 0 w 180"/>
                  <a:gd name="T9" fmla="*/ 4 h 44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180"/>
                  <a:gd name="T16" fmla="*/ 0 h 44"/>
                  <a:gd name="T17" fmla="*/ 180 w 180"/>
                  <a:gd name="T18" fmla="*/ 44 h 44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180" h="44">
                    <a:moveTo>
                      <a:pt x="180" y="44"/>
                    </a:moveTo>
                    <a:lnTo>
                      <a:pt x="90" y="26"/>
                    </a:lnTo>
                    <a:lnTo>
                      <a:pt x="0" y="41"/>
                    </a:lnTo>
                    <a:lnTo>
                      <a:pt x="90" y="0"/>
                    </a:lnTo>
                    <a:lnTo>
                      <a:pt x="174" y="40"/>
                    </a:lnTo>
                  </a:path>
                </a:pathLst>
              </a:custGeom>
              <a:solidFill>
                <a:srgbClr val="000000"/>
              </a:solidFill>
              <a:ln w="317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6" name="Text Box 27"/>
            <xdr:cNvSpPr txBox="1">
              <a:spLocks noChangeArrowheads="1"/>
            </xdr:cNvSpPr>
          </xdr:nvSpPr>
          <xdr:spPr>
            <a:xfrm>
              <a:off x="2658" y="8089"/>
              <a:ext cx="951" cy="26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overflow" wrap="square" lIns="74295" tIns="8890" rIns="74295" bIns="8890" anchor="t" upright="1"/>
            <a:lstStyle/>
            <a:p>
              <a:pPr algn="l" rtl="1">
                <a:defRPr sz="1000"/>
              </a:pPr>
              <a:r>
                <a:rPr lang="ja-JP" altLang="en-US" sz="10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読谷村</a:t>
              </a:r>
            </a:p>
            <a:p>
              <a:pPr algn="l" rtl="1">
                <a:defRPr sz="1000"/>
              </a:pPr>
              <a:endParaRPr lang="ja-JP" altLang="en-US" sz="1000" b="0" i="0" strike="noStrike">
                <a:solidFill>
                  <a:srgbClr val="000000"/>
                </a:solidFill>
                <a:latin typeface="ＭＳ 明朝"/>
                <a:ea typeface="ＭＳ 明朝"/>
              </a:endParaRPr>
            </a:p>
          </xdr:txBody>
        </xdr:sp>
        <xdr:sp macro="" textlink="">
          <xdr:nvSpPr>
            <xdr:cNvPr id="27" name="Text Box 29"/>
            <xdr:cNvSpPr txBox="1">
              <a:spLocks noChangeArrowheads="1"/>
            </xdr:cNvSpPr>
          </xdr:nvSpPr>
          <xdr:spPr>
            <a:xfrm>
              <a:off x="3554" y="7451"/>
              <a:ext cx="1137" cy="27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overflow" wrap="square" lIns="74295" tIns="8890" rIns="74295" bIns="8890" anchor="t" upright="1"/>
            <a:lstStyle/>
            <a:p>
              <a:pPr algn="l" rtl="1">
                <a:defRPr sz="1000"/>
              </a:pPr>
              <a:r>
                <a:rPr lang="ja-JP" altLang="en-US" sz="9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国道</a:t>
              </a:r>
              <a:r>
                <a:rPr lang="en-US" altLang="ja-JP" sz="9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58</a:t>
              </a:r>
              <a:r>
                <a:rPr lang="ja-JP" altLang="en-US" sz="9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号</a:t>
              </a:r>
            </a:p>
            <a:p>
              <a:pPr algn="l" rtl="1">
                <a:defRPr sz="1000"/>
              </a:pPr>
              <a:endParaRPr lang="ja-JP" altLang="en-US" sz="900" b="0" i="0" strike="noStrike">
                <a:solidFill>
                  <a:srgbClr val="000000"/>
                </a:solidFill>
                <a:latin typeface="ＭＳ 明朝"/>
                <a:ea typeface="ＭＳ 明朝"/>
              </a:endParaRPr>
            </a:p>
          </xdr:txBody>
        </xdr:sp>
        <xdr:sp macro="" textlink="">
          <xdr:nvSpPr>
            <xdr:cNvPr id="28" name="Text Box 30"/>
            <xdr:cNvSpPr txBox="1">
              <a:spLocks noChangeArrowheads="1"/>
            </xdr:cNvSpPr>
          </xdr:nvSpPr>
          <xdr:spPr>
            <a:xfrm>
              <a:off x="3226" y="9973"/>
              <a:ext cx="951" cy="27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overflow" wrap="square" lIns="74295" tIns="8890" rIns="74295" bIns="8890" anchor="t" upright="1"/>
            <a:lstStyle/>
            <a:p>
              <a:pPr algn="l" rtl="1">
                <a:defRPr sz="1000"/>
              </a:pPr>
              <a:r>
                <a:rPr lang="ja-JP" altLang="en-US" sz="9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那覇市</a:t>
              </a:r>
            </a:p>
            <a:p>
              <a:pPr algn="l" rtl="1">
                <a:defRPr sz="1000"/>
              </a:pPr>
              <a:endParaRPr lang="ja-JP" altLang="en-US" sz="900" b="0" i="0" strike="noStrike">
                <a:solidFill>
                  <a:srgbClr val="000000"/>
                </a:solidFill>
                <a:latin typeface="ＭＳ 明朝"/>
                <a:ea typeface="ＭＳ 明朝"/>
              </a:endParaRPr>
            </a:p>
          </xdr:txBody>
        </xdr:sp>
        <xdr:sp macro="" textlink="">
          <xdr:nvSpPr>
            <xdr:cNvPr id="29" name="Text Box 31"/>
            <xdr:cNvSpPr txBox="1">
              <a:spLocks noChangeArrowheads="1"/>
            </xdr:cNvSpPr>
          </xdr:nvSpPr>
          <xdr:spPr>
            <a:xfrm>
              <a:off x="4199" y="8646"/>
              <a:ext cx="831" cy="27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overflow" wrap="square" lIns="74295" tIns="8890" rIns="74295" bIns="8890" anchor="t" upright="1"/>
            <a:lstStyle/>
            <a:p>
              <a:pPr algn="l" rtl="1">
                <a:defRPr sz="1000"/>
              </a:pPr>
              <a:r>
                <a:rPr lang="ja-JP" altLang="en-US" sz="9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沖縄市</a:t>
              </a:r>
            </a:p>
            <a:p>
              <a:pPr algn="l" rtl="1">
                <a:defRPr sz="1000"/>
              </a:pPr>
              <a:endParaRPr lang="ja-JP" altLang="en-US" sz="900" b="0" i="0" strike="noStrike">
                <a:solidFill>
                  <a:srgbClr val="000000"/>
                </a:solidFill>
                <a:latin typeface="ＭＳ 明朝"/>
                <a:ea typeface="ＭＳ 明朝"/>
              </a:endParaRPr>
            </a:p>
          </xdr:txBody>
        </xdr:sp>
        <xdr:sp macro="" textlink="">
          <xdr:nvSpPr>
            <xdr:cNvPr id="30" name="Text Box 32"/>
            <xdr:cNvSpPr txBox="1">
              <a:spLocks noChangeArrowheads="1"/>
            </xdr:cNvSpPr>
          </xdr:nvSpPr>
          <xdr:spPr>
            <a:xfrm>
              <a:off x="5796" y="6509"/>
              <a:ext cx="864" cy="27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horzOverflow="overflow" wrap="square" lIns="74295" tIns="8890" rIns="74295" bIns="8890" anchor="t" upright="1"/>
            <a:lstStyle/>
            <a:p>
              <a:pPr algn="l" rtl="1">
                <a:defRPr sz="1000"/>
              </a:pPr>
              <a:r>
                <a:rPr lang="ja-JP" altLang="en-US" sz="900" b="0" i="0" strike="noStrike">
                  <a:solidFill>
                    <a:srgbClr val="000000"/>
                  </a:solidFill>
                  <a:latin typeface="ＭＳ 明朝"/>
                  <a:ea typeface="ＭＳ 明朝"/>
                </a:rPr>
                <a:t>名護市</a:t>
              </a:r>
            </a:p>
            <a:p>
              <a:pPr algn="l" rtl="1">
                <a:defRPr sz="1000"/>
              </a:pPr>
              <a:endParaRPr lang="ja-JP" altLang="en-US" sz="900" b="0" i="0" strike="noStrike">
                <a:solidFill>
                  <a:srgbClr val="000000"/>
                </a:solidFill>
                <a:latin typeface="ＭＳ 明朝"/>
                <a:ea typeface="ＭＳ 明朝"/>
              </a:endParaRPr>
            </a:p>
          </xdr:txBody>
        </xdr:sp>
      </xdr:grpSp>
      <xdr:sp macro="" textlink="">
        <xdr:nvSpPr>
          <xdr:cNvPr id="8" name="Text Box 33"/>
          <xdr:cNvSpPr txBox="1">
            <a:spLocks noChangeArrowheads="1"/>
          </xdr:cNvSpPr>
        </xdr:nvSpPr>
        <xdr:spPr>
          <a:xfrm>
            <a:off x="5614" y="6088"/>
            <a:ext cx="1630" cy="3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9" name="Rectangle 34"/>
          <xdr:cNvSpPr>
            <a:spLocks noChangeArrowheads="1"/>
          </xdr:cNvSpPr>
        </xdr:nvSpPr>
        <xdr:spPr>
          <a:xfrm>
            <a:off x="2850" y="5998"/>
            <a:ext cx="7020" cy="8072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262890</xdr:colOff>
      <xdr:row>17</xdr:row>
      <xdr:rowOff>16510</xdr:rowOff>
    </xdr:from>
    <xdr:to>
      <xdr:col>8</xdr:col>
      <xdr:colOff>604520</xdr:colOff>
      <xdr:row>50</xdr:row>
      <xdr:rowOff>69850</xdr:rowOff>
    </xdr:to>
    <xdr:pic>
      <xdr:nvPicPr>
        <xdr:cNvPr id="2" name="Picture 4" descr="大字界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5465" y="3531235"/>
          <a:ext cx="5275580" cy="55968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>
    <xdr:from>
      <xdr:col>5</xdr:col>
      <xdr:colOff>471805</xdr:colOff>
      <xdr:row>19</xdr:row>
      <xdr:rowOff>38735</xdr:rowOff>
    </xdr:from>
    <xdr:to>
      <xdr:col>7</xdr:col>
      <xdr:colOff>678180</xdr:colOff>
      <xdr:row>20</xdr:row>
      <xdr:rowOff>203200</xdr:rowOff>
    </xdr:to>
    <xdr:sp macro="" textlink="">
      <xdr:nvSpPr>
        <xdr:cNvPr id="3" name="Rectangle 3"/>
        <xdr:cNvSpPr>
          <a:spLocks noChangeArrowheads="1"/>
        </xdr:cNvSpPr>
      </xdr:nvSpPr>
      <xdr:spPr>
        <a:xfrm>
          <a:off x="4196080" y="3972560"/>
          <a:ext cx="1616075" cy="37401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horzOverflow="overflow" wrap="square" lIns="45720" tIns="27432" rIns="45720" bIns="0" anchor="t" upright="1"/>
        <a:lstStyle/>
        <a:p>
          <a:pPr algn="ctr" rtl="1">
            <a:defRPr sz="1000"/>
          </a:pPr>
          <a:r>
            <a:rPr lang="ja-JP" altLang="en-US" sz="2000" b="1" i="0" strike="noStrike">
              <a:solidFill>
                <a:srgbClr val="000000"/>
              </a:solidFill>
              <a:latin typeface="ＭＳ Ｐ明朝"/>
              <a:ea typeface="ＭＳ Ｐ明朝"/>
            </a:rPr>
            <a:t>字界図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" name="Line 1"/>
        <xdr:cNvSpPr>
          <a:spLocks noChangeShapeType="1"/>
        </xdr:cNvSpPr>
      </xdr:nvSpPr>
      <xdr:spPr>
        <a:xfrm>
          <a:off x="104775" y="895350"/>
          <a:ext cx="68580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304800</xdr:colOff>
      <xdr:row>27</xdr:row>
      <xdr:rowOff>107445</xdr:rowOff>
    </xdr:from>
    <xdr:to>
      <xdr:col>5</xdr:col>
      <xdr:colOff>257175</xdr:colOff>
      <xdr:row>48</xdr:row>
      <xdr:rowOff>59055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6193920"/>
          <a:ext cx="3305175" cy="32472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</xdr:col>
      <xdr:colOff>0</xdr:colOff>
      <xdr:row>6</xdr:row>
      <xdr:rowOff>0</xdr:rowOff>
    </xdr:to>
    <xdr:sp macro="" textlink="">
      <xdr:nvSpPr>
        <xdr:cNvPr id="2" name="Line 1"/>
        <xdr:cNvSpPr>
          <a:spLocks noChangeShapeType="1"/>
        </xdr:cNvSpPr>
      </xdr:nvSpPr>
      <xdr:spPr>
        <a:xfrm>
          <a:off x="685800" y="781050"/>
          <a:ext cx="1257300" cy="7810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5</xdr:row>
      <xdr:rowOff>0</xdr:rowOff>
    </xdr:from>
    <xdr:to>
      <xdr:col>2</xdr:col>
      <xdr:colOff>0</xdr:colOff>
      <xdr:row>6</xdr:row>
      <xdr:rowOff>276860</xdr:rowOff>
    </xdr:to>
    <xdr:sp macro="" textlink="">
      <xdr:nvSpPr>
        <xdr:cNvPr id="2" name="Line 3"/>
        <xdr:cNvSpPr>
          <a:spLocks noChangeShapeType="1"/>
        </xdr:cNvSpPr>
      </xdr:nvSpPr>
      <xdr:spPr>
        <a:xfrm>
          <a:off x="695960" y="942975"/>
          <a:ext cx="1456690" cy="56261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123825</xdr:rowOff>
    </xdr:from>
    <xdr:to>
      <xdr:col>8</xdr:col>
      <xdr:colOff>399415</xdr:colOff>
      <xdr:row>52</xdr:row>
      <xdr:rowOff>114300</xdr:rowOff>
    </xdr:to>
    <xdr:pic>
      <xdr:nvPicPr>
        <xdr:cNvPr id="2" name="Picture 3" descr="名称未設定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5325"/>
          <a:ext cx="6809740" cy="757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9525</xdr:colOff>
      <xdr:row>3</xdr:row>
      <xdr:rowOff>123825</xdr:rowOff>
    </xdr:from>
    <xdr:ext cx="6810375" cy="7571740"/>
    <xdr:pic>
      <xdr:nvPicPr>
        <xdr:cNvPr id="3" name="Picture 3" descr="名称未設定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695325"/>
          <a:ext cx="6810375" cy="7571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534035</xdr:colOff>
      <xdr:row>31</xdr:row>
      <xdr:rowOff>104775</xdr:rowOff>
    </xdr:from>
    <xdr:to>
      <xdr:col>8</xdr:col>
      <xdr:colOff>323215</xdr:colOff>
      <xdr:row>34</xdr:row>
      <xdr:rowOff>0</xdr:rowOff>
    </xdr:to>
    <xdr:sp macro="" textlink="">
      <xdr:nvSpPr>
        <xdr:cNvPr id="4" name="Rectangle 4"/>
        <xdr:cNvSpPr>
          <a:spLocks noChangeArrowheads="1"/>
        </xdr:cNvSpPr>
      </xdr:nvSpPr>
      <xdr:spPr>
        <a:xfrm>
          <a:off x="4372610" y="5057775"/>
          <a:ext cx="2360930" cy="352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600" b="0" i="0" strike="noStrike">
              <a:solidFill>
                <a:srgbClr val="000000"/>
              </a:solidFill>
              <a:latin typeface="ＭＳ Ｐ明朝"/>
              <a:ea typeface="ＭＳ Ｐ明朝"/>
            </a:rPr>
            <a:t>嘉手納弾薬庫地区</a:t>
          </a:r>
        </a:p>
      </xdr:txBody>
    </xdr:sp>
    <xdr:clientData/>
  </xdr:twoCellAnchor>
  <xdr:twoCellAnchor>
    <xdr:from>
      <xdr:col>3</xdr:col>
      <xdr:colOff>37465</xdr:colOff>
      <xdr:row>46</xdr:row>
      <xdr:rowOff>19050</xdr:rowOff>
    </xdr:from>
    <xdr:to>
      <xdr:col>4</xdr:col>
      <xdr:colOff>619760</xdr:colOff>
      <xdr:row>48</xdr:row>
      <xdr:rowOff>38100</xdr:rowOff>
    </xdr:to>
    <xdr:sp macro="" textlink="">
      <xdr:nvSpPr>
        <xdr:cNvPr id="5" name="Rectangle 5"/>
        <xdr:cNvSpPr>
          <a:spLocks noChangeArrowheads="1"/>
        </xdr:cNvSpPr>
      </xdr:nvSpPr>
      <xdr:spPr>
        <a:xfrm>
          <a:off x="1894840" y="7258050"/>
          <a:ext cx="1439545" cy="3238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horzOverflow="overflow" wrap="square" lIns="36576" tIns="22860" rIns="36576" bIns="22860" anchor="ctr" upright="1"/>
        <a:lstStyle/>
        <a:p>
          <a:pPr algn="ctr" rtl="1">
            <a:defRPr sz="1000"/>
          </a:pPr>
          <a:r>
            <a:rPr lang="ja-JP" altLang="en-US" sz="1600" b="0" i="0" strike="noStrike">
              <a:solidFill>
                <a:srgbClr val="000000"/>
              </a:solidFill>
              <a:latin typeface="ＭＳ Ｐ明朝"/>
              <a:ea typeface="ＭＳ Ｐ明朝"/>
            </a:rPr>
            <a:t>トリイ通信施設</a:t>
          </a:r>
        </a:p>
      </xdr:txBody>
    </xdr:sp>
    <xdr:clientData/>
  </xdr:twoCellAnchor>
  <xdr:twoCellAnchor>
    <xdr:from>
      <xdr:col>3</xdr:col>
      <xdr:colOff>419100</xdr:colOff>
      <xdr:row>10</xdr:row>
      <xdr:rowOff>104775</xdr:rowOff>
    </xdr:from>
    <xdr:to>
      <xdr:col>8</xdr:col>
      <xdr:colOff>266700</xdr:colOff>
      <xdr:row>13</xdr:row>
      <xdr:rowOff>57150</xdr:rowOff>
    </xdr:to>
    <xdr:sp macro="" textlink="">
      <xdr:nvSpPr>
        <xdr:cNvPr id="6" name="Rectangle 6"/>
        <xdr:cNvSpPr>
          <a:spLocks noChangeArrowheads="1"/>
        </xdr:cNvSpPr>
      </xdr:nvSpPr>
      <xdr:spPr>
        <a:xfrm>
          <a:off x="2276475" y="1743075"/>
          <a:ext cx="44005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overflow" wrap="square" lIns="36576" tIns="22860" rIns="0" bIns="0" anchor="t" upright="1"/>
        <a:lstStyle/>
        <a:p>
          <a:pPr algn="l" rtl="1">
            <a:defRPr sz="1000"/>
          </a:pPr>
          <a:r>
            <a:rPr lang="ja-JP" altLang="en-US" sz="1600" b="0" i="0" strike="noStrike">
              <a:solidFill>
                <a:srgbClr val="000000"/>
              </a:solidFill>
              <a:latin typeface="ＭＳ Ｐ明朝"/>
              <a:ea typeface="ＭＳ Ｐ明朝"/>
            </a:rPr>
            <a:t>村面積に占める米軍基地の割合　　</a:t>
          </a:r>
          <a:r>
            <a:rPr lang="en-US" altLang="ja-JP" sz="1600" b="0" i="0" strike="noStrike">
              <a:solidFill>
                <a:srgbClr val="000000"/>
              </a:solidFill>
              <a:latin typeface="ＭＳ Ｐ明朝"/>
              <a:ea typeface="ＭＳ Ｐ明朝"/>
            </a:rPr>
            <a:t>35.</a:t>
          </a:r>
          <a:r>
            <a:rPr lang="en-US" altLang="ja-JP" sz="1600" b="0" i="0" strike="noStrike">
              <a:solidFill>
                <a:schemeClr val="tx1"/>
              </a:solidFill>
              <a:latin typeface="ＭＳ Ｐ明朝"/>
              <a:ea typeface="ＭＳ Ｐ明朝"/>
            </a:rPr>
            <a:t>6</a:t>
          </a:r>
          <a:r>
            <a:rPr lang="en-US" altLang="ja-JP" sz="1600" b="0" i="0" strike="noStrike">
              <a:solidFill>
                <a:srgbClr val="000000"/>
              </a:solidFill>
              <a:latin typeface="ＭＳ Ｐ明朝"/>
              <a:ea typeface="ＭＳ Ｐ明朝"/>
            </a:rPr>
            <a:t>%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152400</xdr:rowOff>
    </xdr:from>
    <xdr:to>
      <xdr:col>4</xdr:col>
      <xdr:colOff>342900</xdr:colOff>
      <xdr:row>29</xdr:row>
      <xdr:rowOff>122555</xdr:rowOff>
    </xdr:to>
    <xdr:pic>
      <xdr:nvPicPr>
        <xdr:cNvPr id="2" name="Picture 4" descr="米軍占領時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23975"/>
          <a:ext cx="3086100" cy="3913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10</xdr:col>
      <xdr:colOff>371475</xdr:colOff>
      <xdr:row>29</xdr:row>
      <xdr:rowOff>109220</xdr:rowOff>
    </xdr:to>
    <xdr:pic>
      <xdr:nvPicPr>
        <xdr:cNvPr id="3" name="Picture 5" descr="講和条約発行時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0" y="1343025"/>
          <a:ext cx="3114675" cy="3881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29210</xdr:rowOff>
    </xdr:from>
    <xdr:to>
      <xdr:col>4</xdr:col>
      <xdr:colOff>340995</xdr:colOff>
      <xdr:row>59</xdr:row>
      <xdr:rowOff>47625</xdr:rowOff>
    </xdr:to>
    <xdr:pic>
      <xdr:nvPicPr>
        <xdr:cNvPr id="4" name="Picture 6" descr="復帰時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34810"/>
          <a:ext cx="3084195" cy="3618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</xdr:colOff>
      <xdr:row>38</xdr:row>
      <xdr:rowOff>19050</xdr:rowOff>
    </xdr:from>
    <xdr:to>
      <xdr:col>10</xdr:col>
      <xdr:colOff>333375</xdr:colOff>
      <xdr:row>59</xdr:row>
      <xdr:rowOff>29210</xdr:rowOff>
    </xdr:to>
    <xdr:pic>
      <xdr:nvPicPr>
        <xdr:cNvPr id="5" name="Picture 12" descr="読谷村軍用地ＰＤＦ_ページ_1_画像_000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7225" t="11211" r="5533" b="12340"/>
        <a:stretch>
          <a:fillRect/>
        </a:stretch>
      </xdr:blipFill>
      <xdr:spPr>
        <a:xfrm>
          <a:off x="3705225" y="6724650"/>
          <a:ext cx="2990850" cy="36106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35</xdr:row>
      <xdr:rowOff>38100</xdr:rowOff>
    </xdr:from>
    <xdr:to>
      <xdr:col>13</xdr:col>
      <xdr:colOff>523875</xdr:colOff>
      <xdr:row>68</xdr:row>
      <xdr:rowOff>19050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35</xdr:row>
      <xdr:rowOff>142875</xdr:rowOff>
    </xdr:from>
    <xdr:to>
      <xdr:col>13</xdr:col>
      <xdr:colOff>523875</xdr:colOff>
      <xdr:row>37</xdr:row>
      <xdr:rowOff>47625</xdr:rowOff>
    </xdr:to>
    <xdr:sp macro="" textlink="">
      <xdr:nvSpPr>
        <xdr:cNvPr id="3" name="テキスト ボックス 2"/>
        <xdr:cNvSpPr txBox="1"/>
      </xdr:nvSpPr>
      <xdr:spPr>
        <a:xfrm>
          <a:off x="6410325" y="5438775"/>
          <a:ext cx="5524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overflow" wrap="square" rtlCol="0" anchor="t"/>
        <a:lstStyle/>
        <a:p>
          <a:r>
            <a:rPr kumimoji="1" lang="ja-JP" altLang="en-US" sz="1100"/>
            <a:t>（℃）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xdr:twoCellAnchor>
    <xdr:from>
      <xdr:col>0</xdr:col>
      <xdr:colOff>200025</xdr:colOff>
      <xdr:row>35</xdr:row>
      <xdr:rowOff>123825</xdr:rowOff>
    </xdr:from>
    <xdr:to>
      <xdr:col>1</xdr:col>
      <xdr:colOff>142875</xdr:colOff>
      <xdr:row>37</xdr:row>
      <xdr:rowOff>28575</xdr:rowOff>
    </xdr:to>
    <xdr:sp macro="" textlink="">
      <xdr:nvSpPr>
        <xdr:cNvPr id="4" name="テキスト ボックス 3"/>
        <xdr:cNvSpPr txBox="1"/>
      </xdr:nvSpPr>
      <xdr:spPr>
        <a:xfrm>
          <a:off x="200025" y="5419725"/>
          <a:ext cx="5524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overflow" wrap="square" rtlCol="0" anchor="t"/>
        <a:lstStyle/>
        <a:p>
          <a:r>
            <a:rPr kumimoji="1" lang="ja-JP" altLang="en-US" sz="1100"/>
            <a:t>（㎜）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2304;&#9325;&#32113;&#35336;&#12305;/09&#35501;&#35895;&#26449;&#32113;&#35336;&#26360;/R5%20%20%20%20%20%20%20&#35501;&#35895;&#26449;&#32113;&#35336;&#26360;&#30330;&#21002;&#19968;&#20214;/03.&#21508;&#35506;&#20418;&#22238;&#31572;&#12487;&#12540;&#12479;/&#12487;&#12472;&#12479;&#12523;&#31038;&#20250;&#25512;&#36914;&#35506;/&#27798;&#32260;&#27671;&#35937;&#21488;/1.&#22303;&#22320;&#21450;&#12403;&#27671;&#35937;&#65288;&#27798;&#32260;&#27671;&#35937;&#21488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･13"/>
      <sheetName val="14・15 "/>
      <sheetName val="グラフ用 "/>
    </sheetNames>
    <sheetDataSet>
      <sheetData sheetId="0"/>
      <sheetData sheetId="1"/>
      <sheetData sheetId="2">
        <row r="3">
          <cell r="B3" t="str">
            <v>１月</v>
          </cell>
          <cell r="C3" t="str">
            <v>２月</v>
          </cell>
          <cell r="D3" t="str">
            <v>３月</v>
          </cell>
          <cell r="E3" t="str">
            <v>４月</v>
          </cell>
          <cell r="F3" t="str">
            <v>５月</v>
          </cell>
          <cell r="G3" t="str">
            <v>６月</v>
          </cell>
          <cell r="H3" t="str">
            <v>７月</v>
          </cell>
          <cell r="I3" t="str">
            <v>８月</v>
          </cell>
          <cell r="J3" t="str">
            <v>９月</v>
          </cell>
          <cell r="K3" t="str">
            <v>１０月</v>
          </cell>
          <cell r="L3" t="str">
            <v>１１月</v>
          </cell>
          <cell r="M3" t="str">
            <v>１２月</v>
          </cell>
        </row>
        <row r="4">
          <cell r="A4" t="str">
            <v>過去5カ年平均降水量</v>
          </cell>
          <cell r="B4">
            <v>74.7</v>
          </cell>
          <cell r="C4">
            <v>121</v>
          </cell>
          <cell r="D4">
            <v>140.1</v>
          </cell>
          <cell r="E4">
            <v>82.9</v>
          </cell>
          <cell r="F4">
            <v>222.3</v>
          </cell>
          <cell r="G4">
            <v>499.9</v>
          </cell>
          <cell r="H4">
            <v>251.4</v>
          </cell>
          <cell r="I4">
            <v>370</v>
          </cell>
          <cell r="J4">
            <v>252.8</v>
          </cell>
          <cell r="K4">
            <v>149.4</v>
          </cell>
          <cell r="L4">
            <v>112.3</v>
          </cell>
          <cell r="M4">
            <v>162.30000000000001</v>
          </cell>
        </row>
        <row r="5">
          <cell r="A5" t="str">
            <v>過去5カ年平均気温</v>
          </cell>
          <cell r="B5">
            <v>17.7</v>
          </cell>
          <cell r="C5">
            <v>18.259999999999998</v>
          </cell>
          <cell r="D5">
            <v>20.22</v>
          </cell>
          <cell r="E5">
            <v>21.62</v>
          </cell>
          <cell r="F5">
            <v>24.779999999999998</v>
          </cell>
          <cell r="G5">
            <v>27.3</v>
          </cell>
          <cell r="H5">
            <v>28.939999999999998</v>
          </cell>
          <cell r="I5">
            <v>29.139999999999997</v>
          </cell>
          <cell r="J5">
            <v>28.24</v>
          </cell>
          <cell r="K5">
            <v>25.54</v>
          </cell>
          <cell r="L5">
            <v>23</v>
          </cell>
          <cell r="M5">
            <v>19.419999999999998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C21"/>
  <sheetViews>
    <sheetView tabSelected="1" view="pageBreakPreview" zoomScale="60" zoomScaleNormal="100" workbookViewId="0">
      <selection activeCell="B20" sqref="B20"/>
    </sheetView>
  </sheetViews>
  <sheetFormatPr defaultRowHeight="13.5"/>
  <cols>
    <col min="1" max="1" width="14.125" customWidth="1"/>
    <col min="2" max="2" width="109.75" customWidth="1"/>
    <col min="3" max="3" width="72.25" customWidth="1"/>
  </cols>
  <sheetData>
    <row r="1" spans="1:3" ht="24">
      <c r="A1" s="376" t="s">
        <v>337</v>
      </c>
      <c r="B1" s="377"/>
      <c r="C1" s="374"/>
    </row>
    <row r="2" spans="1:3" ht="24">
      <c r="A2" s="378" t="s">
        <v>338</v>
      </c>
      <c r="B2" s="377"/>
      <c r="C2" s="374"/>
    </row>
    <row r="3" spans="1:3" ht="24">
      <c r="A3" s="379" t="s">
        <v>339</v>
      </c>
      <c r="B3" s="380" t="s">
        <v>340</v>
      </c>
      <c r="C3" s="375"/>
    </row>
    <row r="4" spans="1:3" ht="24">
      <c r="A4" s="379" t="s">
        <v>341</v>
      </c>
      <c r="B4" s="380" t="s">
        <v>342</v>
      </c>
      <c r="C4" s="375"/>
    </row>
    <row r="5" spans="1:3" ht="24">
      <c r="A5" s="378" t="s">
        <v>343</v>
      </c>
      <c r="B5" s="377"/>
      <c r="C5" s="374"/>
    </row>
    <row r="6" spans="1:3" ht="24">
      <c r="A6" s="379" t="s">
        <v>344</v>
      </c>
      <c r="B6" s="380" t="s">
        <v>345</v>
      </c>
      <c r="C6" s="375"/>
    </row>
    <row r="7" spans="1:3" ht="24">
      <c r="A7" s="379" t="s">
        <v>346</v>
      </c>
      <c r="B7" s="380" t="s">
        <v>347</v>
      </c>
      <c r="C7" s="375"/>
    </row>
    <row r="8" spans="1:3" ht="24">
      <c r="A8" s="379" t="s">
        <v>348</v>
      </c>
      <c r="B8" s="380" t="s">
        <v>349</v>
      </c>
      <c r="C8" s="375"/>
    </row>
    <row r="9" spans="1:3" ht="24">
      <c r="A9" s="379" t="s">
        <v>350</v>
      </c>
      <c r="B9" s="380" t="s">
        <v>351</v>
      </c>
      <c r="C9" s="375"/>
    </row>
    <row r="10" spans="1:3" ht="24">
      <c r="A10" s="379" t="s">
        <v>352</v>
      </c>
      <c r="B10" s="380" t="s">
        <v>353</v>
      </c>
      <c r="C10" s="375"/>
    </row>
    <row r="11" spans="1:3" ht="24">
      <c r="A11" s="378" t="s">
        <v>354</v>
      </c>
      <c r="B11" s="377"/>
      <c r="C11" s="374"/>
    </row>
    <row r="12" spans="1:3" ht="24">
      <c r="A12" s="379" t="s">
        <v>355</v>
      </c>
      <c r="B12" s="380" t="s">
        <v>356</v>
      </c>
      <c r="C12" s="375"/>
    </row>
    <row r="13" spans="1:3" ht="24">
      <c r="A13" s="379" t="s">
        <v>357</v>
      </c>
      <c r="B13" s="380" t="s">
        <v>358</v>
      </c>
      <c r="C13" s="375"/>
    </row>
    <row r="14" spans="1:3" ht="24">
      <c r="A14" s="379" t="s">
        <v>359</v>
      </c>
      <c r="B14" s="380" t="s">
        <v>360</v>
      </c>
      <c r="C14" s="375"/>
    </row>
    <row r="15" spans="1:3" ht="24">
      <c r="A15" s="379" t="s">
        <v>361</v>
      </c>
      <c r="B15" s="380" t="s">
        <v>362</v>
      </c>
      <c r="C15" s="375"/>
    </row>
    <row r="16" spans="1:3" ht="24">
      <c r="A16" s="382" t="s">
        <v>363</v>
      </c>
      <c r="B16" s="377"/>
      <c r="C16" s="374"/>
    </row>
    <row r="17" spans="1:3" ht="24">
      <c r="A17" s="379" t="s">
        <v>364</v>
      </c>
      <c r="B17" s="380" t="s">
        <v>365</v>
      </c>
      <c r="C17" s="375"/>
    </row>
    <row r="18" spans="1:3" ht="24">
      <c r="A18" s="379" t="s">
        <v>366</v>
      </c>
      <c r="B18" s="380" t="s">
        <v>367</v>
      </c>
      <c r="C18" s="375"/>
    </row>
    <row r="19" spans="1:3" ht="24">
      <c r="A19" s="379" t="s">
        <v>368</v>
      </c>
      <c r="B19" s="380" t="s">
        <v>369</v>
      </c>
      <c r="C19" s="375"/>
    </row>
    <row r="20" spans="1:3" ht="24">
      <c r="A20" s="379" t="s">
        <v>370</v>
      </c>
      <c r="B20" s="380" t="s">
        <v>371</v>
      </c>
      <c r="C20" s="375"/>
    </row>
    <row r="21" spans="1:3" ht="24">
      <c r="A21" s="381"/>
      <c r="B21" s="381"/>
    </row>
  </sheetData>
  <phoneticPr fontId="28"/>
  <hyperlinks>
    <hyperlink ref="A3:C3" location="'1 '!Print_Area" display="（１）"/>
    <hyperlink ref="A4:C4" location="'2'!Print_Area" display="（２）"/>
    <hyperlink ref="A6:C6" location="'3-4'!Print_Area" display="（３）"/>
    <hyperlink ref="A7:C7" location="'3-4'!Print_Area" display="（４）"/>
    <hyperlink ref="A8:C8" location="'5'!A1" display="（５）"/>
    <hyperlink ref="A9:C9" location="'6'!A1" display="（６）"/>
    <hyperlink ref="A10:C10" location="'7'!A1" display="（７）"/>
    <hyperlink ref="A12:C12" location="'8'!A1" display="（８）"/>
    <hyperlink ref="A13:C13" location="'9'!A1" display="（９）"/>
    <hyperlink ref="A14:C14" location="'10'!A1" display="（１０）"/>
    <hyperlink ref="A15:C15" location="'11'!A1" display="（１１）"/>
    <hyperlink ref="A17:C17" location="'12-13'!A1" display="（１２）"/>
    <hyperlink ref="A18:C18" location="'12-13'!A1" display="（１３）"/>
    <hyperlink ref="A19:C19" location="'14-15'!A1" display="（１４）"/>
    <hyperlink ref="A20:C20" location="'14-15'!A1" display="（１５）"/>
  </hyperlinks>
  <pageMargins left="0.7" right="0.7" top="0.75" bottom="0.75" header="0.3" footer="0.3"/>
  <pageSetup paperSize="9" scale="60" orientation="portrait" r:id="rId1"/>
  <colBreaks count="1" manualBreakCount="1">
    <brk id="2" max="19" man="1"/>
  </colBreaks>
  <ignoredErrors>
    <ignoredError sqref="A3:C10 A12:C15 B11:C11 A17:C20 B16:C1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1"/>
  <sheetViews>
    <sheetView view="pageBreakPreview" topLeftCell="A2" zoomScaleSheetLayoutView="100" workbookViewId="0">
      <selection activeCell="A3" sqref="A3"/>
    </sheetView>
  </sheetViews>
  <sheetFormatPr defaultRowHeight="12"/>
  <cols>
    <col min="1" max="1" width="20.875" style="180" customWidth="1"/>
    <col min="2" max="2" width="16.875" style="202" customWidth="1"/>
    <col min="3" max="3" width="14.125" style="180" customWidth="1"/>
    <col min="4" max="4" width="12.5" style="180" customWidth="1"/>
    <col min="5" max="5" width="12" style="180" customWidth="1"/>
    <col min="6" max="6" width="9" style="180" customWidth="1"/>
    <col min="7" max="16384" width="9" style="180"/>
  </cols>
  <sheetData>
    <row r="1" spans="1:6" hidden="1">
      <c r="A1" s="180" t="s">
        <v>141</v>
      </c>
    </row>
    <row r="2" spans="1:6" ht="18" customHeight="1">
      <c r="A2" s="203" t="s">
        <v>108</v>
      </c>
      <c r="B2" s="204"/>
      <c r="C2" s="204"/>
      <c r="D2" s="204"/>
      <c r="E2" s="204"/>
      <c r="F2" s="204"/>
    </row>
    <row r="3" spans="1:6" ht="6" customHeight="1">
      <c r="A3" s="204"/>
      <c r="B3" s="204"/>
      <c r="C3" s="204"/>
      <c r="D3" s="204"/>
      <c r="E3" s="204"/>
    </row>
    <row r="4" spans="1:6">
      <c r="A4" s="167" t="s">
        <v>143</v>
      </c>
      <c r="F4" s="188" t="s">
        <v>123</v>
      </c>
    </row>
    <row r="5" spans="1:6">
      <c r="A5" s="205" t="s">
        <v>144</v>
      </c>
      <c r="B5" s="205" t="s">
        <v>13</v>
      </c>
      <c r="C5" s="218" t="s">
        <v>145</v>
      </c>
      <c r="D5" s="222" t="s">
        <v>146</v>
      </c>
      <c r="E5" s="224" t="s">
        <v>147</v>
      </c>
      <c r="F5" s="218" t="s">
        <v>148</v>
      </c>
    </row>
    <row r="6" spans="1:6">
      <c r="A6" s="206" t="s">
        <v>75</v>
      </c>
      <c r="B6" s="211">
        <v>26845</v>
      </c>
      <c r="C6" s="219">
        <v>21</v>
      </c>
      <c r="D6" s="219"/>
      <c r="E6" s="225" t="s">
        <v>151</v>
      </c>
      <c r="F6" s="229"/>
    </row>
    <row r="7" spans="1:6">
      <c r="A7" s="206" t="s">
        <v>153</v>
      </c>
      <c r="B7" s="211">
        <v>27256</v>
      </c>
      <c r="C7" s="220">
        <v>184.2</v>
      </c>
      <c r="D7" s="223"/>
      <c r="E7" s="226" t="s">
        <v>151</v>
      </c>
      <c r="F7" s="230"/>
    </row>
    <row r="8" spans="1:6">
      <c r="A8" s="206" t="s">
        <v>154</v>
      </c>
      <c r="B8" s="211">
        <v>27333</v>
      </c>
      <c r="C8" s="220">
        <v>16.100000000000001</v>
      </c>
      <c r="D8" s="223"/>
      <c r="E8" s="226" t="s">
        <v>151</v>
      </c>
      <c r="F8" s="230"/>
    </row>
    <row r="9" spans="1:6">
      <c r="A9" s="206" t="s">
        <v>65</v>
      </c>
      <c r="B9" s="211">
        <v>27363</v>
      </c>
      <c r="C9" s="220">
        <v>71.099999999999994</v>
      </c>
      <c r="D9" s="223"/>
      <c r="E9" s="226" t="s">
        <v>151</v>
      </c>
      <c r="F9" s="230"/>
    </row>
    <row r="10" spans="1:6">
      <c r="A10" s="206"/>
      <c r="B10" s="211">
        <v>28033</v>
      </c>
      <c r="C10" s="220">
        <v>106.5</v>
      </c>
      <c r="D10" s="223"/>
      <c r="E10" s="226" t="s">
        <v>151</v>
      </c>
      <c r="F10" s="230"/>
    </row>
    <row r="11" spans="1:6">
      <c r="A11" s="206"/>
      <c r="B11" s="211">
        <v>28245</v>
      </c>
      <c r="C11" s="220">
        <v>0.1</v>
      </c>
      <c r="D11" s="223"/>
      <c r="E11" s="226" t="s">
        <v>151</v>
      </c>
      <c r="F11" s="230"/>
    </row>
    <row r="12" spans="1:6">
      <c r="A12" s="206"/>
      <c r="B12" s="211">
        <v>28259</v>
      </c>
      <c r="C12" s="220">
        <v>1.2</v>
      </c>
      <c r="D12" s="223"/>
      <c r="E12" s="226" t="s">
        <v>151</v>
      </c>
      <c r="F12" s="230"/>
    </row>
    <row r="13" spans="1:6">
      <c r="A13" s="206"/>
      <c r="B13" s="211">
        <v>30406</v>
      </c>
      <c r="C13" s="220">
        <v>0.5</v>
      </c>
      <c r="D13" s="223"/>
      <c r="E13" s="226" t="s">
        <v>151</v>
      </c>
      <c r="F13" s="230"/>
    </row>
    <row r="14" spans="1:6">
      <c r="A14" s="206"/>
      <c r="B14" s="211">
        <v>33694</v>
      </c>
      <c r="C14" s="220">
        <v>0.1</v>
      </c>
      <c r="D14" s="223"/>
      <c r="E14" s="226" t="s">
        <v>151</v>
      </c>
      <c r="F14" s="230"/>
    </row>
    <row r="15" spans="1:6">
      <c r="A15" s="206"/>
      <c r="B15" s="211">
        <v>33738</v>
      </c>
      <c r="C15" s="220">
        <v>0</v>
      </c>
      <c r="D15" s="223"/>
      <c r="E15" s="226" t="s">
        <v>151</v>
      </c>
      <c r="F15" s="230"/>
    </row>
    <row r="16" spans="1:6">
      <c r="A16" s="206"/>
      <c r="B16" s="211">
        <v>33738</v>
      </c>
      <c r="C16" s="220">
        <v>0</v>
      </c>
      <c r="D16" s="223"/>
      <c r="E16" s="226" t="s">
        <v>151</v>
      </c>
      <c r="F16" s="230"/>
    </row>
    <row r="17" spans="1:6">
      <c r="A17" s="206"/>
      <c r="B17" s="211">
        <v>35155</v>
      </c>
      <c r="C17" s="220">
        <v>0</v>
      </c>
      <c r="D17" s="223"/>
      <c r="E17" s="226" t="s">
        <v>151</v>
      </c>
      <c r="F17" s="230"/>
    </row>
    <row r="18" spans="1:6">
      <c r="A18" s="206"/>
      <c r="B18" s="211">
        <v>36405</v>
      </c>
      <c r="C18" s="220">
        <v>0</v>
      </c>
      <c r="D18" s="223"/>
      <c r="E18" s="226" t="s">
        <v>151</v>
      </c>
      <c r="F18" s="230"/>
    </row>
    <row r="19" spans="1:6">
      <c r="A19" s="206"/>
      <c r="B19" s="211">
        <v>36981</v>
      </c>
      <c r="C19" s="220">
        <v>0</v>
      </c>
      <c r="D19" s="223"/>
      <c r="E19" s="226" t="s">
        <v>151</v>
      </c>
      <c r="F19" s="230"/>
    </row>
    <row r="20" spans="1:6">
      <c r="A20" s="206"/>
      <c r="B20" s="212">
        <v>38990</v>
      </c>
      <c r="C20" s="220">
        <v>60.9</v>
      </c>
      <c r="D20" s="223"/>
      <c r="E20" s="226" t="s">
        <v>151</v>
      </c>
      <c r="F20" s="230"/>
    </row>
    <row r="21" spans="1:6" ht="12" customHeight="1">
      <c r="A21" s="206"/>
      <c r="B21" s="212">
        <v>38992</v>
      </c>
      <c r="C21" s="220">
        <v>0.3</v>
      </c>
      <c r="D21" s="223"/>
      <c r="E21" s="226" t="s">
        <v>130</v>
      </c>
      <c r="F21" s="357" t="s">
        <v>30</v>
      </c>
    </row>
    <row r="22" spans="1:6">
      <c r="A22" s="206"/>
      <c r="B22" s="213"/>
      <c r="C22" s="220"/>
      <c r="D22" s="223"/>
      <c r="E22" s="226"/>
      <c r="F22" s="357"/>
    </row>
    <row r="23" spans="1:6">
      <c r="A23" s="206"/>
      <c r="B23" s="213"/>
      <c r="C23" s="220"/>
      <c r="D23" s="223"/>
      <c r="E23" s="226"/>
      <c r="F23" s="357"/>
    </row>
    <row r="24" spans="1:6">
      <c r="A24" s="206"/>
      <c r="B24" s="212" t="s">
        <v>156</v>
      </c>
      <c r="C24" s="220">
        <v>462</v>
      </c>
      <c r="D24" s="221">
        <v>0</v>
      </c>
      <c r="E24" s="226"/>
      <c r="F24" s="230"/>
    </row>
    <row r="25" spans="1:6">
      <c r="A25" s="207" t="s">
        <v>104</v>
      </c>
      <c r="B25" s="214">
        <v>27333</v>
      </c>
      <c r="C25" s="219">
        <v>12.2</v>
      </c>
      <c r="D25" s="223"/>
      <c r="E25" s="225" t="s">
        <v>158</v>
      </c>
      <c r="F25" s="229"/>
    </row>
    <row r="26" spans="1:6">
      <c r="A26" s="208" t="s">
        <v>159</v>
      </c>
      <c r="B26" s="215" t="s">
        <v>156</v>
      </c>
      <c r="C26" s="221">
        <v>12.2</v>
      </c>
      <c r="D26" s="223">
        <v>0</v>
      </c>
      <c r="E26" s="227"/>
      <c r="F26" s="231"/>
    </row>
    <row r="27" spans="1:6">
      <c r="A27" s="206" t="s">
        <v>160</v>
      </c>
      <c r="B27" s="214">
        <v>26407</v>
      </c>
      <c r="C27" s="219">
        <v>2.2999999999999998</v>
      </c>
      <c r="D27" s="219"/>
      <c r="E27" s="225" t="s">
        <v>158</v>
      </c>
      <c r="F27" s="229"/>
    </row>
    <row r="28" spans="1:6">
      <c r="A28" s="208"/>
      <c r="B28" s="215" t="s">
        <v>156</v>
      </c>
      <c r="C28" s="221">
        <v>2.2999999999999998</v>
      </c>
      <c r="D28" s="221">
        <v>0</v>
      </c>
      <c r="E28" s="227"/>
      <c r="F28" s="231"/>
    </row>
    <row r="29" spans="1:6">
      <c r="A29" s="206" t="s">
        <v>162</v>
      </c>
      <c r="B29" s="214">
        <v>27333</v>
      </c>
      <c r="C29" s="219">
        <v>4.0999999999999996</v>
      </c>
      <c r="D29" s="219"/>
      <c r="E29" s="225" t="s">
        <v>158</v>
      </c>
      <c r="F29" s="229"/>
    </row>
    <row r="30" spans="1:6">
      <c r="A30" s="206" t="s">
        <v>163</v>
      </c>
      <c r="B30" s="216" t="s">
        <v>156</v>
      </c>
      <c r="C30" s="220">
        <v>4.0999999999999996</v>
      </c>
      <c r="D30" s="223">
        <v>0</v>
      </c>
      <c r="E30" s="226"/>
      <c r="F30" s="230"/>
    </row>
    <row r="31" spans="1:6">
      <c r="A31" s="209" t="s">
        <v>164</v>
      </c>
      <c r="B31" s="214">
        <v>26407</v>
      </c>
      <c r="C31" s="219">
        <v>5.4</v>
      </c>
      <c r="D31" s="219"/>
      <c r="E31" s="225" t="s">
        <v>158</v>
      </c>
      <c r="F31" s="229"/>
    </row>
    <row r="32" spans="1:6">
      <c r="A32" s="208"/>
      <c r="B32" s="215" t="s">
        <v>156</v>
      </c>
      <c r="C32" s="221">
        <v>5.4</v>
      </c>
      <c r="D32" s="221">
        <v>0</v>
      </c>
      <c r="E32" s="227"/>
      <c r="F32" s="231"/>
    </row>
    <row r="33" spans="1:6">
      <c r="A33" s="209" t="s">
        <v>110</v>
      </c>
      <c r="B33" s="214">
        <v>38883</v>
      </c>
      <c r="C33" s="219">
        <v>0</v>
      </c>
      <c r="D33" s="223"/>
      <c r="E33" s="225" t="s">
        <v>151</v>
      </c>
      <c r="F33" s="229"/>
    </row>
    <row r="34" spans="1:6">
      <c r="A34" s="206" t="s">
        <v>166</v>
      </c>
      <c r="B34" s="212">
        <v>39082</v>
      </c>
      <c r="C34" s="220">
        <v>53.4</v>
      </c>
      <c r="D34" s="223"/>
      <c r="E34" s="226" t="s">
        <v>158</v>
      </c>
      <c r="F34" s="230"/>
    </row>
    <row r="35" spans="1:6">
      <c r="A35" s="208"/>
      <c r="B35" s="215" t="s">
        <v>156</v>
      </c>
      <c r="C35" s="221">
        <v>53.5</v>
      </c>
      <c r="D35" s="221">
        <v>0</v>
      </c>
      <c r="E35" s="227"/>
      <c r="F35" s="231"/>
    </row>
    <row r="36" spans="1:6">
      <c r="A36" s="206" t="s">
        <v>140</v>
      </c>
      <c r="B36" s="212">
        <v>28259</v>
      </c>
      <c r="C36" s="220">
        <v>0.2</v>
      </c>
      <c r="D36" s="223"/>
      <c r="E36" s="226" t="s">
        <v>151</v>
      </c>
      <c r="F36" s="229"/>
    </row>
    <row r="37" spans="1:6">
      <c r="A37" s="206" t="s">
        <v>168</v>
      </c>
      <c r="B37" s="212">
        <v>28276</v>
      </c>
      <c r="C37" s="220">
        <v>0.1</v>
      </c>
      <c r="D37" s="223"/>
      <c r="E37" s="226" t="s">
        <v>151</v>
      </c>
      <c r="F37" s="232"/>
    </row>
    <row r="38" spans="1:6">
      <c r="A38" s="206"/>
      <c r="B38" s="212">
        <v>28610</v>
      </c>
      <c r="C38" s="220">
        <v>101.2</v>
      </c>
      <c r="D38" s="223"/>
      <c r="E38" s="226" t="s">
        <v>151</v>
      </c>
      <c r="F38" s="230"/>
    </row>
    <row r="39" spans="1:6">
      <c r="A39" s="206"/>
      <c r="B39" s="212">
        <v>31867</v>
      </c>
      <c r="C39" s="220">
        <v>0.8</v>
      </c>
      <c r="D39" s="223"/>
      <c r="E39" s="226" t="s">
        <v>151</v>
      </c>
      <c r="F39" s="230"/>
    </row>
    <row r="40" spans="1:6">
      <c r="A40" s="206"/>
      <c r="B40" s="212">
        <v>33738</v>
      </c>
      <c r="C40" s="220">
        <v>0.1</v>
      </c>
      <c r="D40" s="223"/>
      <c r="E40" s="226" t="s">
        <v>151</v>
      </c>
      <c r="F40" s="230"/>
    </row>
    <row r="41" spans="1:6">
      <c r="A41" s="206"/>
      <c r="B41" s="212">
        <v>38929</v>
      </c>
      <c r="C41" s="220">
        <v>137.6</v>
      </c>
      <c r="D41" s="223"/>
      <c r="E41" s="226" t="s">
        <v>151</v>
      </c>
      <c r="F41" s="230"/>
    </row>
    <row r="42" spans="1:6">
      <c r="A42" s="206"/>
      <c r="B42" s="212">
        <v>39082</v>
      </c>
      <c r="C42" s="220">
        <v>53</v>
      </c>
      <c r="D42" s="223"/>
      <c r="E42" s="226" t="s">
        <v>158</v>
      </c>
      <c r="F42" s="230"/>
    </row>
    <row r="43" spans="1:6">
      <c r="A43" s="206"/>
      <c r="B43" s="217" t="s">
        <v>156</v>
      </c>
      <c r="C43" s="221">
        <v>293</v>
      </c>
      <c r="D43" s="220">
        <v>0</v>
      </c>
      <c r="E43" s="227"/>
      <c r="F43" s="230"/>
    </row>
    <row r="44" spans="1:6">
      <c r="A44" s="207" t="s">
        <v>106</v>
      </c>
      <c r="B44" s="211">
        <v>26922</v>
      </c>
      <c r="C44" s="220">
        <v>131.5</v>
      </c>
      <c r="D44" s="219"/>
      <c r="E44" s="226" t="s">
        <v>151</v>
      </c>
      <c r="F44" s="229"/>
    </row>
    <row r="45" spans="1:6">
      <c r="A45" s="206" t="s">
        <v>170</v>
      </c>
      <c r="B45" s="211">
        <v>28259</v>
      </c>
      <c r="C45" s="220">
        <v>2.7</v>
      </c>
      <c r="D45" s="223"/>
      <c r="E45" s="226" t="s">
        <v>151</v>
      </c>
      <c r="F45" s="230"/>
    </row>
    <row r="46" spans="1:6">
      <c r="A46" s="206"/>
      <c r="B46" s="211">
        <v>29159</v>
      </c>
      <c r="C46" s="220">
        <v>1.4</v>
      </c>
      <c r="D46" s="223"/>
      <c r="E46" s="226" t="s">
        <v>151</v>
      </c>
      <c r="F46" s="230"/>
    </row>
    <row r="47" spans="1:6">
      <c r="A47" s="206"/>
      <c r="B47" s="211">
        <v>30528</v>
      </c>
      <c r="C47" s="220">
        <v>0.1</v>
      </c>
      <c r="D47" s="223"/>
      <c r="E47" s="226" t="s">
        <v>151</v>
      </c>
      <c r="F47" s="230"/>
    </row>
    <row r="48" spans="1:6">
      <c r="A48" s="206"/>
      <c r="B48" s="211">
        <v>34607</v>
      </c>
      <c r="C48" s="220">
        <v>0.1</v>
      </c>
      <c r="D48" s="223"/>
      <c r="E48" s="226" t="s">
        <v>151</v>
      </c>
      <c r="F48" s="230"/>
    </row>
    <row r="49" spans="1:6">
      <c r="A49" s="206"/>
      <c r="B49" s="211">
        <v>36250</v>
      </c>
      <c r="C49" s="220">
        <v>3.8</v>
      </c>
      <c r="D49" s="223"/>
      <c r="E49" s="226" t="s">
        <v>151</v>
      </c>
      <c r="F49" s="230"/>
    </row>
    <row r="50" spans="1:6">
      <c r="A50" s="206"/>
      <c r="B50" s="211">
        <v>36981</v>
      </c>
      <c r="C50" s="220">
        <v>0.1</v>
      </c>
      <c r="D50" s="223"/>
      <c r="E50" s="226" t="s">
        <v>151</v>
      </c>
      <c r="F50" s="230"/>
    </row>
    <row r="51" spans="1:6">
      <c r="A51" s="206"/>
      <c r="B51" s="211">
        <v>38383</v>
      </c>
      <c r="C51" s="220">
        <v>0</v>
      </c>
      <c r="D51" s="223"/>
      <c r="E51" s="226" t="s">
        <v>151</v>
      </c>
      <c r="F51" s="230"/>
    </row>
    <row r="52" spans="1:6">
      <c r="A52" s="206"/>
      <c r="B52" s="212">
        <v>39082</v>
      </c>
      <c r="C52" s="220">
        <v>0.2</v>
      </c>
      <c r="D52" s="223"/>
      <c r="E52" s="226" t="s">
        <v>151</v>
      </c>
      <c r="F52" s="230"/>
    </row>
    <row r="53" spans="1:6">
      <c r="A53" s="206"/>
      <c r="B53" s="212">
        <v>42277</v>
      </c>
      <c r="C53" s="220">
        <v>3.8</v>
      </c>
      <c r="D53" s="223"/>
      <c r="E53" s="226" t="s">
        <v>151</v>
      </c>
      <c r="F53" s="230"/>
    </row>
    <row r="54" spans="1:6">
      <c r="A54" s="208"/>
      <c r="B54" s="215" t="s">
        <v>156</v>
      </c>
      <c r="C54" s="221">
        <v>143.80000000000001</v>
      </c>
      <c r="D54" s="221">
        <v>189.5</v>
      </c>
      <c r="E54" s="227"/>
      <c r="F54" s="231"/>
    </row>
    <row r="55" spans="1:6">
      <c r="A55" s="206" t="s">
        <v>32</v>
      </c>
      <c r="B55" s="214">
        <v>28259</v>
      </c>
      <c r="C55" s="219">
        <v>0.1</v>
      </c>
      <c r="D55" s="223"/>
      <c r="E55" s="225" t="s">
        <v>151</v>
      </c>
      <c r="F55" s="229"/>
    </row>
    <row r="56" spans="1:6">
      <c r="A56" s="206"/>
      <c r="B56" s="211">
        <v>28459</v>
      </c>
      <c r="C56" s="220">
        <v>10.1</v>
      </c>
      <c r="D56" s="223"/>
      <c r="E56" s="226" t="s">
        <v>158</v>
      </c>
      <c r="F56" s="230"/>
    </row>
    <row r="57" spans="1:6">
      <c r="A57" s="210"/>
      <c r="B57" s="216" t="s">
        <v>156</v>
      </c>
      <c r="C57" s="220">
        <v>10.3</v>
      </c>
      <c r="D57" s="223">
        <v>0</v>
      </c>
      <c r="E57" s="226"/>
      <c r="F57" s="230"/>
    </row>
    <row r="58" spans="1:6">
      <c r="A58" s="206" t="s">
        <v>105</v>
      </c>
      <c r="B58" s="214">
        <v>28259</v>
      </c>
      <c r="C58" s="219">
        <v>0.8</v>
      </c>
      <c r="D58" s="219"/>
      <c r="E58" s="225" t="s">
        <v>151</v>
      </c>
      <c r="F58" s="229"/>
    </row>
    <row r="59" spans="1:6">
      <c r="A59" s="206" t="s">
        <v>171</v>
      </c>
      <c r="B59" s="211">
        <v>28398</v>
      </c>
      <c r="C59" s="220">
        <v>6.8</v>
      </c>
      <c r="D59" s="223"/>
      <c r="E59" s="226" t="s">
        <v>151</v>
      </c>
      <c r="F59" s="230"/>
    </row>
    <row r="60" spans="1:6">
      <c r="A60" s="206"/>
      <c r="B60" s="211">
        <v>28580</v>
      </c>
      <c r="C60" s="220">
        <v>157.9</v>
      </c>
      <c r="D60" s="223"/>
      <c r="E60" s="226" t="s">
        <v>151</v>
      </c>
      <c r="F60" s="230"/>
    </row>
    <row r="61" spans="1:6">
      <c r="A61" s="206"/>
      <c r="B61" s="211">
        <v>33694</v>
      </c>
      <c r="C61" s="220">
        <v>0</v>
      </c>
      <c r="D61" s="223"/>
      <c r="E61" s="226" t="s">
        <v>151</v>
      </c>
      <c r="F61" s="230"/>
    </row>
    <row r="62" spans="1:6">
      <c r="A62" s="206"/>
      <c r="B62" s="211">
        <v>36244</v>
      </c>
      <c r="C62" s="220">
        <v>76.900000000000006</v>
      </c>
      <c r="D62" s="223"/>
      <c r="E62" s="226" t="s">
        <v>151</v>
      </c>
      <c r="F62" s="230"/>
    </row>
    <row r="63" spans="1:6">
      <c r="A63" s="206"/>
      <c r="B63" s="211">
        <v>38868</v>
      </c>
      <c r="C63" s="220">
        <v>2.2999999999999998</v>
      </c>
      <c r="D63" s="223"/>
      <c r="E63" s="226" t="s">
        <v>151</v>
      </c>
      <c r="F63" s="230"/>
    </row>
    <row r="64" spans="1:6">
      <c r="A64" s="206"/>
      <c r="B64" s="211"/>
      <c r="C64" s="220"/>
      <c r="D64" s="223"/>
      <c r="E64" s="226"/>
      <c r="F64" s="230"/>
    </row>
    <row r="65" spans="1:6">
      <c r="A65" s="206"/>
      <c r="B65" s="211"/>
      <c r="C65" s="220"/>
      <c r="D65" s="223"/>
      <c r="E65" s="226"/>
      <c r="F65" s="230"/>
    </row>
    <row r="66" spans="1:6">
      <c r="A66" s="206"/>
      <c r="B66" s="212"/>
      <c r="C66" s="220"/>
      <c r="D66" s="223"/>
      <c r="E66" s="226"/>
      <c r="F66" s="230"/>
    </row>
    <row r="67" spans="1:6">
      <c r="A67" s="206"/>
      <c r="B67" s="212" t="s">
        <v>156</v>
      </c>
      <c r="C67" s="220">
        <v>244.7</v>
      </c>
      <c r="D67" s="221">
        <v>1065.5999999999999</v>
      </c>
      <c r="E67" s="226"/>
      <c r="F67" s="230"/>
    </row>
    <row r="68" spans="1:6">
      <c r="A68" s="209" t="s">
        <v>172</v>
      </c>
      <c r="B68" s="214">
        <v>29645</v>
      </c>
      <c r="C68" s="219">
        <v>1.1000000000000001</v>
      </c>
      <c r="D68" s="219"/>
      <c r="E68" s="225" t="s">
        <v>158</v>
      </c>
      <c r="F68" s="229"/>
    </row>
    <row r="69" spans="1:6">
      <c r="A69" s="208" t="s">
        <v>174</v>
      </c>
      <c r="B69" s="215" t="s">
        <v>156</v>
      </c>
      <c r="C69" s="221">
        <v>1.1000000000000001</v>
      </c>
      <c r="D69" s="221">
        <v>0</v>
      </c>
      <c r="E69" s="228"/>
      <c r="F69" s="231"/>
    </row>
    <row r="70" spans="1:6">
      <c r="F70" s="188" t="s">
        <v>325</v>
      </c>
    </row>
    <row r="71" spans="1:6">
      <c r="A71" s="180" t="s">
        <v>175</v>
      </c>
    </row>
  </sheetData>
  <mergeCells count="1">
    <mergeCell ref="F21:F23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showGridLines="0" view="pageBreakPreview" topLeftCell="A4" zoomScaleNormal="55" zoomScaleSheetLayoutView="100" workbookViewId="0">
      <selection activeCell="A2" sqref="A2"/>
    </sheetView>
  </sheetViews>
  <sheetFormatPr defaultRowHeight="12"/>
  <cols>
    <col min="1" max="1" width="1.875" style="27" customWidth="1"/>
    <col min="2" max="4" width="11.25" style="27" customWidth="1"/>
    <col min="5" max="5" width="14.75" style="27" customWidth="1"/>
    <col min="6" max="9" width="11.25" style="27" customWidth="1"/>
    <col min="10" max="10" width="1.875" style="27" customWidth="1"/>
    <col min="11" max="11" width="9" style="27" customWidth="1"/>
    <col min="12" max="16384" width="9" style="27"/>
  </cols>
  <sheetData>
    <row r="1" spans="1:10" ht="21" customHeight="1">
      <c r="A1" s="339" t="s">
        <v>245</v>
      </c>
      <c r="B1" s="339"/>
      <c r="C1" s="339"/>
      <c r="D1" s="339"/>
      <c r="E1" s="339"/>
      <c r="F1" s="339"/>
      <c r="G1" s="339"/>
      <c r="H1" s="339"/>
      <c r="I1" s="339"/>
      <c r="J1" s="339"/>
    </row>
    <row r="12" spans="1:10" ht="21" customHeight="1"/>
    <row r="56" ht="65.25" customHeight="1"/>
  </sheetData>
  <mergeCells count="1">
    <mergeCell ref="A1:J1"/>
  </mergeCells>
  <phoneticPr fontId="4"/>
  <printOptions horizontalCentered="1" verticalCentered="1"/>
  <pageMargins left="0.39370078740157483" right="0.39370078740157483" top="0.59055118110236227" bottom="0.78740157480314965" header="0" footer="0"/>
  <pageSetup paperSize="9" orientation="portrait" verticalDpi="1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showGridLines="0" view="pageBreakPreview" topLeftCell="A37" zoomScaleSheetLayoutView="100" workbookViewId="0">
      <selection activeCell="A33" sqref="A33"/>
    </sheetView>
  </sheetViews>
  <sheetFormatPr defaultRowHeight="13.5"/>
  <cols>
    <col min="5" max="5" width="5.875" customWidth="1"/>
    <col min="6" max="6" width="5.625" customWidth="1"/>
    <col min="11" max="11" width="5.875" customWidth="1"/>
  </cols>
  <sheetData>
    <row r="1" spans="1:11" ht="17.25">
      <c r="A1" s="360" t="s">
        <v>86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</row>
    <row r="2" spans="1:11" ht="17.25">
      <c r="A2" s="233" t="s">
        <v>233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</row>
    <row r="4" spans="1:11">
      <c r="A4" s="358" t="s">
        <v>38</v>
      </c>
      <c r="B4" s="358"/>
      <c r="C4" s="358"/>
      <c r="D4" s="358"/>
      <c r="E4" s="358"/>
      <c r="G4" s="358" t="s">
        <v>311</v>
      </c>
      <c r="H4" s="358"/>
      <c r="I4" s="358"/>
      <c r="J4" s="358"/>
      <c r="K4" s="358"/>
    </row>
    <row r="5" spans="1:11">
      <c r="A5" s="234"/>
      <c r="B5" s="234"/>
      <c r="C5" s="234"/>
      <c r="D5" s="234"/>
      <c r="E5" s="234"/>
      <c r="G5" s="234"/>
      <c r="H5" s="234"/>
      <c r="I5" s="234"/>
      <c r="J5" s="234"/>
      <c r="K5" s="234"/>
    </row>
    <row r="6" spans="1:11" ht="17.25">
      <c r="A6" s="360" t="s">
        <v>326</v>
      </c>
      <c r="B6" s="360"/>
      <c r="C6" s="360"/>
      <c r="D6" s="360"/>
      <c r="E6" s="360"/>
      <c r="G6" s="360" t="s">
        <v>313</v>
      </c>
      <c r="H6" s="360"/>
      <c r="I6" s="360"/>
      <c r="J6" s="360"/>
      <c r="K6" s="360"/>
    </row>
    <row r="35" spans="1:11">
      <c r="A35" s="358" t="s">
        <v>327</v>
      </c>
      <c r="B35" s="358"/>
      <c r="C35" s="358"/>
      <c r="D35" s="358"/>
      <c r="E35" s="358"/>
      <c r="G35" s="359" t="s">
        <v>190</v>
      </c>
      <c r="H35" s="359"/>
      <c r="I35" s="359"/>
      <c r="J35" s="359"/>
      <c r="K35" s="359"/>
    </row>
    <row r="36" spans="1:11">
      <c r="A36" s="235"/>
    </row>
    <row r="37" spans="1:11" ht="17.25">
      <c r="A37" s="360" t="s">
        <v>122</v>
      </c>
      <c r="B37" s="360"/>
      <c r="C37" s="360"/>
      <c r="D37" s="360"/>
      <c r="E37" s="360"/>
      <c r="G37" s="360" t="s">
        <v>328</v>
      </c>
      <c r="H37" s="360"/>
      <c r="I37" s="360"/>
      <c r="J37" s="360"/>
      <c r="K37" s="360"/>
    </row>
  </sheetData>
  <mergeCells count="9">
    <mergeCell ref="A35:E35"/>
    <mergeCell ref="G35:K35"/>
    <mergeCell ref="A37:E37"/>
    <mergeCell ref="G37:K37"/>
    <mergeCell ref="A1:K1"/>
    <mergeCell ref="A4:E4"/>
    <mergeCell ref="G4:K4"/>
    <mergeCell ref="A6:E6"/>
    <mergeCell ref="G6:K6"/>
  </mergeCells>
  <phoneticPr fontId="4"/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3"/>
  <sheetViews>
    <sheetView showGridLines="0" view="pageBreakPreview" topLeftCell="A2" zoomScaleSheetLayoutView="100" workbookViewId="0">
      <selection activeCell="A44" sqref="A44"/>
    </sheetView>
  </sheetViews>
  <sheetFormatPr defaultRowHeight="12"/>
  <cols>
    <col min="1" max="1" width="8.5" style="27" customWidth="1"/>
    <col min="2" max="4" width="7.5" style="27" customWidth="1"/>
    <col min="5" max="7" width="7.625" style="27" customWidth="1"/>
    <col min="8" max="8" width="8.875" style="27" customWidth="1"/>
    <col min="9" max="9" width="9.25" style="27" customWidth="1"/>
    <col min="10" max="10" width="9" style="27" customWidth="1"/>
    <col min="11" max="16384" width="9" style="27"/>
  </cols>
  <sheetData>
    <row r="1" spans="1:11" hidden="1">
      <c r="A1" s="27" t="s">
        <v>282</v>
      </c>
    </row>
    <row r="2" spans="1:11" ht="17.25">
      <c r="A2" s="34" t="s">
        <v>279</v>
      </c>
    </row>
    <row r="3" spans="1:11" ht="10.5" customHeight="1"/>
    <row r="4" spans="1:11" ht="26.25" customHeight="1">
      <c r="A4" s="339" t="s">
        <v>334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</row>
    <row r="5" spans="1:11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</row>
    <row r="6" spans="1:11" s="33" customFormat="1" ht="21" customHeight="1">
      <c r="A6" s="341" t="s">
        <v>283</v>
      </c>
      <c r="B6" s="363" t="s">
        <v>284</v>
      </c>
      <c r="C6" s="364"/>
      <c r="D6" s="365"/>
      <c r="E6" s="366" t="s">
        <v>285</v>
      </c>
      <c r="F6" s="366"/>
      <c r="G6" s="366"/>
      <c r="H6" s="355" t="s">
        <v>286</v>
      </c>
      <c r="I6" s="361" t="s">
        <v>287</v>
      </c>
      <c r="J6" s="363" t="s">
        <v>114</v>
      </c>
      <c r="K6" s="367"/>
    </row>
    <row r="7" spans="1:11" s="33" customFormat="1" ht="21" customHeight="1">
      <c r="A7" s="342"/>
      <c r="B7" s="239" t="s">
        <v>288</v>
      </c>
      <c r="C7" s="43" t="s">
        <v>289</v>
      </c>
      <c r="D7" s="95" t="s">
        <v>155</v>
      </c>
      <c r="E7" s="239" t="s">
        <v>290</v>
      </c>
      <c r="F7" s="43" t="s">
        <v>181</v>
      </c>
      <c r="G7" s="239" t="s">
        <v>291</v>
      </c>
      <c r="H7" s="342"/>
      <c r="I7" s="362"/>
      <c r="J7" s="43" t="s">
        <v>290</v>
      </c>
      <c r="K7" s="43" t="s">
        <v>292</v>
      </c>
    </row>
    <row r="8" spans="1:11" ht="21" hidden="1" customHeight="1">
      <c r="A8" s="86" t="s">
        <v>294</v>
      </c>
      <c r="B8" s="240">
        <v>1938</v>
      </c>
      <c r="C8" s="263">
        <v>112</v>
      </c>
      <c r="D8" s="263">
        <v>132</v>
      </c>
      <c r="E8" s="299">
        <v>22.9</v>
      </c>
      <c r="F8" s="307">
        <v>33.1</v>
      </c>
      <c r="G8" s="307">
        <v>10.6</v>
      </c>
      <c r="H8" s="312">
        <v>75</v>
      </c>
      <c r="I8" s="263" t="s">
        <v>272</v>
      </c>
      <c r="J8" s="276">
        <v>5.2</v>
      </c>
      <c r="K8" s="293">
        <v>28</v>
      </c>
    </row>
    <row r="9" spans="1:11" ht="21" hidden="1" customHeight="1">
      <c r="A9" s="40" t="s">
        <v>295</v>
      </c>
      <c r="B9" s="241">
        <v>1231</v>
      </c>
      <c r="C9" s="264">
        <v>98</v>
      </c>
      <c r="D9" s="264">
        <v>129</v>
      </c>
      <c r="E9" s="300">
        <v>23.1</v>
      </c>
      <c r="F9" s="301">
        <v>33.1</v>
      </c>
      <c r="G9" s="301">
        <v>9</v>
      </c>
      <c r="H9" s="313">
        <v>74</v>
      </c>
      <c r="I9" s="318">
        <v>1850.8</v>
      </c>
      <c r="J9" s="277">
        <v>5.2</v>
      </c>
      <c r="K9" s="294">
        <v>29.8</v>
      </c>
    </row>
    <row r="10" spans="1:11" ht="21" hidden="1" customHeight="1">
      <c r="A10" s="40">
        <v>6</v>
      </c>
      <c r="B10" s="241">
        <v>1660</v>
      </c>
      <c r="C10" s="264">
        <v>166</v>
      </c>
      <c r="D10" s="264">
        <v>117</v>
      </c>
      <c r="E10" s="300">
        <v>23</v>
      </c>
      <c r="F10" s="301">
        <v>33.700000000000003</v>
      </c>
      <c r="G10" s="301">
        <v>10.3</v>
      </c>
      <c r="H10" s="313">
        <v>74</v>
      </c>
      <c r="I10" s="318">
        <v>1822.1</v>
      </c>
      <c r="J10" s="277">
        <v>5.0999999999999996</v>
      </c>
      <c r="K10" s="294">
        <v>15.3</v>
      </c>
    </row>
    <row r="11" spans="1:11" ht="21" hidden="1" customHeight="1">
      <c r="A11" s="40">
        <v>7</v>
      </c>
      <c r="B11" s="241">
        <v>1772</v>
      </c>
      <c r="C11" s="264">
        <v>157</v>
      </c>
      <c r="D11" s="264">
        <v>124</v>
      </c>
      <c r="E11" s="300">
        <v>22.6</v>
      </c>
      <c r="F11" s="301">
        <v>33.299999999999997</v>
      </c>
      <c r="G11" s="301">
        <v>9.1</v>
      </c>
      <c r="H11" s="313">
        <v>74</v>
      </c>
      <c r="I11" s="318">
        <v>1653</v>
      </c>
      <c r="J11" s="277">
        <v>5.0999999999999996</v>
      </c>
      <c r="K11" s="294">
        <v>19.2</v>
      </c>
    </row>
    <row r="12" spans="1:11" ht="21" hidden="1" customHeight="1">
      <c r="A12" s="40">
        <v>8</v>
      </c>
      <c r="B12" s="241">
        <v>1551</v>
      </c>
      <c r="C12" s="264">
        <v>129</v>
      </c>
      <c r="D12" s="264">
        <v>113</v>
      </c>
      <c r="E12" s="300">
        <v>22.8</v>
      </c>
      <c r="F12" s="301">
        <v>33.9</v>
      </c>
      <c r="G12" s="301">
        <v>8.5</v>
      </c>
      <c r="H12" s="313">
        <v>74</v>
      </c>
      <c r="I12" s="318">
        <v>1839.9</v>
      </c>
      <c r="J12" s="277">
        <v>5.3</v>
      </c>
      <c r="K12" s="294">
        <v>30.5</v>
      </c>
    </row>
    <row r="13" spans="1:11" ht="21" hidden="1" customHeight="1">
      <c r="A13" s="40">
        <v>9</v>
      </c>
      <c r="B13" s="241">
        <v>1956</v>
      </c>
      <c r="C13" s="264">
        <v>240</v>
      </c>
      <c r="D13" s="264">
        <v>108</v>
      </c>
      <c r="E13" s="300">
        <v>23</v>
      </c>
      <c r="F13" s="301">
        <v>32.799999999999997</v>
      </c>
      <c r="G13" s="301">
        <v>9.3000000000000007</v>
      </c>
      <c r="H13" s="313">
        <v>73</v>
      </c>
      <c r="I13" s="318">
        <v>1875.4</v>
      </c>
      <c r="J13" s="277">
        <v>5.2</v>
      </c>
      <c r="K13" s="294">
        <v>29.1</v>
      </c>
    </row>
    <row r="14" spans="1:11" ht="21" hidden="1" customHeight="1">
      <c r="A14" s="237" t="s">
        <v>239</v>
      </c>
      <c r="B14" s="241">
        <v>2387</v>
      </c>
      <c r="C14" s="264">
        <v>107</v>
      </c>
      <c r="D14" s="264">
        <v>163</v>
      </c>
      <c r="E14" s="300">
        <v>24.4</v>
      </c>
      <c r="F14" s="301">
        <v>34.700000000000003</v>
      </c>
      <c r="G14" s="301">
        <v>10.9</v>
      </c>
      <c r="H14" s="313">
        <v>76</v>
      </c>
      <c r="I14" s="318">
        <v>1836.8</v>
      </c>
      <c r="J14" s="277">
        <v>5</v>
      </c>
      <c r="K14" s="294">
        <v>21.9</v>
      </c>
    </row>
    <row r="15" spans="1:11" ht="21" hidden="1" customHeight="1">
      <c r="A15" s="40" t="s">
        <v>44</v>
      </c>
      <c r="B15" s="241">
        <v>1629</v>
      </c>
      <c r="C15" s="264">
        <v>164</v>
      </c>
      <c r="D15" s="264">
        <v>130</v>
      </c>
      <c r="E15" s="300">
        <v>23.5</v>
      </c>
      <c r="F15" s="301">
        <v>33.299999999999997</v>
      </c>
      <c r="G15" s="301">
        <v>10.1</v>
      </c>
      <c r="H15" s="313">
        <v>74</v>
      </c>
      <c r="I15" s="318">
        <v>1638.7</v>
      </c>
      <c r="J15" s="277">
        <v>5.3</v>
      </c>
      <c r="K15" s="294">
        <v>35.200000000000003</v>
      </c>
    </row>
    <row r="16" spans="1:11" ht="21" hidden="1" customHeight="1">
      <c r="A16" s="62" t="s">
        <v>208</v>
      </c>
      <c r="B16" s="242">
        <v>2366</v>
      </c>
      <c r="C16" s="263">
        <v>194</v>
      </c>
      <c r="D16" s="279">
        <v>124</v>
      </c>
      <c r="E16" s="301">
        <v>23</v>
      </c>
      <c r="F16" s="301">
        <v>33.5</v>
      </c>
      <c r="G16" s="301">
        <v>10.3</v>
      </c>
      <c r="H16" s="313">
        <v>75</v>
      </c>
      <c r="I16" s="319">
        <v>1614.5</v>
      </c>
      <c r="J16" s="277">
        <v>5.4</v>
      </c>
      <c r="K16" s="294">
        <v>26.8</v>
      </c>
    </row>
    <row r="17" spans="1:11" ht="21" hidden="1" customHeight="1">
      <c r="A17" s="40">
        <v>13</v>
      </c>
      <c r="B17" s="243">
        <v>2051</v>
      </c>
      <c r="C17" s="264">
        <v>93</v>
      </c>
      <c r="D17" s="280">
        <v>142</v>
      </c>
      <c r="E17" s="301">
        <v>23.4</v>
      </c>
      <c r="F17" s="301">
        <v>35.6</v>
      </c>
      <c r="G17" s="301">
        <v>10.1</v>
      </c>
      <c r="H17" s="313">
        <v>72</v>
      </c>
      <c r="I17" s="319">
        <v>1617.5</v>
      </c>
      <c r="J17" s="261">
        <v>5.2</v>
      </c>
      <c r="K17" s="324">
        <v>25.4</v>
      </c>
    </row>
    <row r="18" spans="1:11" ht="21" hidden="1" customHeight="1">
      <c r="A18" s="40">
        <v>14</v>
      </c>
      <c r="B18" s="244">
        <v>1820</v>
      </c>
      <c r="C18" s="264">
        <v>135</v>
      </c>
      <c r="D18" s="281">
        <v>120</v>
      </c>
      <c r="E18" s="301">
        <v>23.2</v>
      </c>
      <c r="F18" s="301">
        <v>33.299999999999997</v>
      </c>
      <c r="G18" s="301">
        <v>10</v>
      </c>
      <c r="H18" s="313">
        <v>71</v>
      </c>
      <c r="I18" s="318">
        <v>1704</v>
      </c>
      <c r="J18" s="261">
        <v>5.2</v>
      </c>
      <c r="K18" s="324">
        <v>32.200000000000003</v>
      </c>
    </row>
    <row r="19" spans="1:11" ht="21" hidden="1" customHeight="1">
      <c r="A19" s="40" t="s">
        <v>296</v>
      </c>
      <c r="B19" s="243">
        <v>1519</v>
      </c>
      <c r="C19" s="264">
        <v>118</v>
      </c>
      <c r="D19" s="280">
        <v>124</v>
      </c>
      <c r="E19" s="301">
        <v>23.4</v>
      </c>
      <c r="F19" s="301">
        <v>35.5</v>
      </c>
      <c r="G19" s="301">
        <v>9.5</v>
      </c>
      <c r="H19" s="313">
        <v>69</v>
      </c>
      <c r="I19" s="318">
        <v>1852</v>
      </c>
      <c r="J19" s="261">
        <v>5.4</v>
      </c>
      <c r="K19" s="324">
        <v>27.4</v>
      </c>
    </row>
    <row r="20" spans="1:11" ht="21" hidden="1" customHeight="1">
      <c r="A20" s="40">
        <v>16</v>
      </c>
      <c r="B20" s="243">
        <v>1817</v>
      </c>
      <c r="C20" s="264">
        <v>205</v>
      </c>
      <c r="D20" s="280">
        <v>124</v>
      </c>
      <c r="E20" s="301">
        <v>23.4</v>
      </c>
      <c r="F20" s="301">
        <v>33.9</v>
      </c>
      <c r="G20" s="301">
        <v>9.9</v>
      </c>
      <c r="H20" s="313">
        <v>69</v>
      </c>
      <c r="I20" s="318">
        <v>1808</v>
      </c>
      <c r="J20" s="261">
        <v>5.4</v>
      </c>
      <c r="K20" s="324">
        <v>27.1</v>
      </c>
    </row>
    <row r="21" spans="1:11" ht="21" hidden="1" customHeight="1">
      <c r="A21" s="40">
        <v>17</v>
      </c>
      <c r="B21" s="243">
        <v>1868</v>
      </c>
      <c r="C21" s="264">
        <v>196</v>
      </c>
      <c r="D21" s="280">
        <v>142</v>
      </c>
      <c r="E21" s="301">
        <v>23.1</v>
      </c>
      <c r="F21" s="301">
        <v>34.6</v>
      </c>
      <c r="G21" s="301">
        <v>9</v>
      </c>
      <c r="H21" s="313">
        <v>70</v>
      </c>
      <c r="I21" s="318">
        <v>1579.3</v>
      </c>
      <c r="J21" s="261">
        <v>5.5</v>
      </c>
      <c r="K21" s="324">
        <v>17.399999999999999</v>
      </c>
    </row>
    <row r="22" spans="1:11" ht="21" hidden="1" customHeight="1">
      <c r="A22" s="40">
        <v>18</v>
      </c>
      <c r="B22" s="243">
        <v>2183</v>
      </c>
      <c r="C22" s="264">
        <v>182</v>
      </c>
      <c r="D22" s="280">
        <v>136</v>
      </c>
      <c r="E22" s="301">
        <v>23.5</v>
      </c>
      <c r="F22" s="301">
        <v>35</v>
      </c>
      <c r="G22" s="301">
        <v>10.199999999999999</v>
      </c>
      <c r="H22" s="313">
        <v>75</v>
      </c>
      <c r="I22" s="318">
        <v>1620.8</v>
      </c>
      <c r="J22" s="261">
        <v>5.2</v>
      </c>
      <c r="K22" s="324">
        <v>21.7</v>
      </c>
    </row>
    <row r="23" spans="1:11" ht="18" hidden="1" customHeight="1">
      <c r="A23" s="40">
        <v>19</v>
      </c>
      <c r="B23" s="243">
        <v>2244</v>
      </c>
      <c r="C23" s="264">
        <v>246</v>
      </c>
      <c r="D23" s="280">
        <v>141</v>
      </c>
      <c r="E23" s="301">
        <v>23.5</v>
      </c>
      <c r="F23" s="301">
        <v>34.5</v>
      </c>
      <c r="G23" s="301">
        <v>10.9</v>
      </c>
      <c r="H23" s="313">
        <v>72</v>
      </c>
      <c r="I23" s="318">
        <v>1759.4</v>
      </c>
      <c r="J23" s="261">
        <v>5.4</v>
      </c>
      <c r="K23" s="324">
        <v>33.1</v>
      </c>
    </row>
    <row r="24" spans="1:11" ht="18" hidden="1" customHeight="1">
      <c r="A24" s="40" t="s">
        <v>194</v>
      </c>
      <c r="B24" s="243">
        <v>1285</v>
      </c>
      <c r="C24" s="264">
        <v>61</v>
      </c>
      <c r="D24" s="280">
        <v>113</v>
      </c>
      <c r="E24" s="301">
        <v>23.4</v>
      </c>
      <c r="F24" s="301">
        <v>33.799999999999997</v>
      </c>
      <c r="G24" s="301">
        <v>10.7</v>
      </c>
      <c r="H24" s="313">
        <v>71</v>
      </c>
      <c r="I24" s="318">
        <v>1851.1</v>
      </c>
      <c r="J24" s="261">
        <v>4.9000000000000004</v>
      </c>
      <c r="K24" s="324">
        <v>12.9</v>
      </c>
    </row>
    <row r="25" spans="1:11" ht="18" hidden="1" customHeight="1">
      <c r="A25" s="40">
        <v>21</v>
      </c>
      <c r="B25" s="243">
        <v>1839.5</v>
      </c>
      <c r="C25" s="264">
        <v>191.5</v>
      </c>
      <c r="D25" s="280">
        <v>109</v>
      </c>
      <c r="E25" s="301">
        <v>23.4</v>
      </c>
      <c r="F25" s="301">
        <v>34.6</v>
      </c>
      <c r="G25" s="301">
        <v>9.3000000000000007</v>
      </c>
      <c r="H25" s="313">
        <v>72</v>
      </c>
      <c r="I25" s="318">
        <v>1876.6</v>
      </c>
      <c r="J25" s="261">
        <v>5.3</v>
      </c>
      <c r="K25" s="324">
        <v>19.399999999999999</v>
      </c>
    </row>
    <row r="26" spans="1:11" ht="18" hidden="1" customHeight="1">
      <c r="A26" s="40">
        <v>22</v>
      </c>
      <c r="B26" s="243">
        <v>2796</v>
      </c>
      <c r="C26" s="264">
        <v>172.5</v>
      </c>
      <c r="D26" s="280">
        <v>156</v>
      </c>
      <c r="E26" s="301">
        <v>23.1</v>
      </c>
      <c r="F26" s="301">
        <v>33.200000000000003</v>
      </c>
      <c r="G26" s="301">
        <v>9.1</v>
      </c>
      <c r="H26" s="313">
        <v>74</v>
      </c>
      <c r="I26" s="318">
        <v>1502.7</v>
      </c>
      <c r="J26" s="261">
        <v>5.3</v>
      </c>
      <c r="K26" s="324">
        <v>21.2</v>
      </c>
    </row>
    <row r="27" spans="1:11" ht="18" hidden="1" customHeight="1">
      <c r="A27" s="40">
        <v>23</v>
      </c>
      <c r="B27" s="243">
        <v>1765</v>
      </c>
      <c r="C27" s="264">
        <v>179</v>
      </c>
      <c r="D27" s="280">
        <v>123</v>
      </c>
      <c r="E27" s="301">
        <v>22.9</v>
      </c>
      <c r="F27" s="301">
        <v>32.9</v>
      </c>
      <c r="G27" s="301">
        <v>8.6999999999999993</v>
      </c>
      <c r="H27" s="313">
        <v>75</v>
      </c>
      <c r="I27" s="318">
        <v>1602.3</v>
      </c>
      <c r="J27" s="261">
        <v>5.4</v>
      </c>
      <c r="K27" s="324">
        <v>35</v>
      </c>
    </row>
    <row r="28" spans="1:11" ht="18" hidden="1" customHeight="1">
      <c r="A28" s="40">
        <v>24</v>
      </c>
      <c r="B28" s="243">
        <v>2496</v>
      </c>
      <c r="C28" s="264">
        <v>182</v>
      </c>
      <c r="D28" s="280">
        <v>134</v>
      </c>
      <c r="E28" s="301">
        <v>23</v>
      </c>
      <c r="F28" s="301">
        <v>33.299999999999997</v>
      </c>
      <c r="G28" s="301">
        <v>11.6</v>
      </c>
      <c r="H28" s="313">
        <v>74</v>
      </c>
      <c r="I28" s="318">
        <v>1538.9</v>
      </c>
      <c r="J28" s="261">
        <v>5.5</v>
      </c>
      <c r="K28" s="324">
        <v>41.1</v>
      </c>
    </row>
    <row r="29" spans="1:11" ht="18" customHeight="1">
      <c r="A29" s="40" t="s">
        <v>264</v>
      </c>
      <c r="B29" s="243">
        <v>1415</v>
      </c>
      <c r="C29" s="264">
        <v>117</v>
      </c>
      <c r="D29" s="280">
        <v>125</v>
      </c>
      <c r="E29" s="301">
        <v>23.3</v>
      </c>
      <c r="F29" s="301">
        <v>34.799999999999997</v>
      </c>
      <c r="G29" s="301">
        <v>10.3</v>
      </c>
      <c r="H29" s="313">
        <v>73</v>
      </c>
      <c r="I29" s="318">
        <v>1809</v>
      </c>
      <c r="J29" s="261">
        <v>5.3</v>
      </c>
      <c r="K29" s="324">
        <v>22</v>
      </c>
    </row>
    <row r="30" spans="1:11" ht="18" customHeight="1">
      <c r="A30" s="40">
        <v>26</v>
      </c>
      <c r="B30" s="243">
        <v>2538</v>
      </c>
      <c r="C30" s="264">
        <v>298</v>
      </c>
      <c r="D30" s="280">
        <v>134</v>
      </c>
      <c r="E30" s="301">
        <v>23.1</v>
      </c>
      <c r="F30" s="301">
        <v>33.9</v>
      </c>
      <c r="G30" s="301">
        <v>10.6</v>
      </c>
      <c r="H30" s="313">
        <v>73</v>
      </c>
      <c r="I30" s="318">
        <v>1760.2</v>
      </c>
      <c r="J30" s="261">
        <v>5.3</v>
      </c>
      <c r="K30" s="324">
        <v>33.1</v>
      </c>
    </row>
    <row r="31" spans="1:11" ht="18" customHeight="1">
      <c r="A31" s="40">
        <v>27</v>
      </c>
      <c r="B31" s="243">
        <v>1645</v>
      </c>
      <c r="C31" s="264">
        <v>160</v>
      </c>
      <c r="D31" s="280">
        <v>100</v>
      </c>
      <c r="E31" s="301">
        <v>23.6</v>
      </c>
      <c r="F31" s="301">
        <v>33.799999999999997</v>
      </c>
      <c r="G31" s="301">
        <v>9.6</v>
      </c>
      <c r="H31" s="313">
        <v>73</v>
      </c>
      <c r="I31" s="318">
        <v>1813.8</v>
      </c>
      <c r="J31" s="261">
        <v>5.2</v>
      </c>
      <c r="K31" s="324">
        <v>27</v>
      </c>
    </row>
    <row r="32" spans="1:11" ht="18" customHeight="1">
      <c r="A32" s="40">
        <v>28</v>
      </c>
      <c r="B32" s="243">
        <v>1674</v>
      </c>
      <c r="C32" s="264">
        <v>78</v>
      </c>
      <c r="D32" s="280">
        <v>137</v>
      </c>
      <c r="E32" s="301">
        <v>24.1</v>
      </c>
      <c r="F32" s="301">
        <v>33.9</v>
      </c>
      <c r="G32" s="301">
        <v>6.1</v>
      </c>
      <c r="H32" s="313">
        <v>74</v>
      </c>
      <c r="I32" s="318">
        <v>1757.2</v>
      </c>
      <c r="J32" s="261">
        <v>5.0999999999999996</v>
      </c>
      <c r="K32" s="324">
        <v>20.7</v>
      </c>
    </row>
    <row r="33" spans="1:11" ht="18" customHeight="1">
      <c r="A33" s="40">
        <v>29</v>
      </c>
      <c r="B33" s="243">
        <v>1800</v>
      </c>
      <c r="C33" s="264">
        <v>119</v>
      </c>
      <c r="D33" s="280">
        <v>116</v>
      </c>
      <c r="E33" s="301">
        <v>23.6</v>
      </c>
      <c r="F33" s="301">
        <v>35.1</v>
      </c>
      <c r="G33" s="301">
        <v>10.7</v>
      </c>
      <c r="H33" s="313">
        <v>71</v>
      </c>
      <c r="I33" s="318">
        <v>1646</v>
      </c>
      <c r="J33" s="261">
        <v>5</v>
      </c>
      <c r="K33" s="324">
        <v>22.4</v>
      </c>
    </row>
    <row r="34" spans="1:11" ht="18" customHeight="1">
      <c r="A34" s="40">
        <v>30</v>
      </c>
      <c r="B34" s="243">
        <v>2230</v>
      </c>
      <c r="C34" s="264">
        <v>193</v>
      </c>
      <c r="D34" s="280">
        <v>124</v>
      </c>
      <c r="E34" s="301">
        <v>23.5</v>
      </c>
      <c r="F34" s="301">
        <v>33.1</v>
      </c>
      <c r="G34" s="301">
        <v>9.3000000000000007</v>
      </c>
      <c r="H34" s="313">
        <v>74</v>
      </c>
      <c r="I34" s="318">
        <v>1876.5</v>
      </c>
      <c r="J34" s="261">
        <v>5.3</v>
      </c>
      <c r="K34" s="324">
        <v>34</v>
      </c>
    </row>
    <row r="35" spans="1:11" ht="18" customHeight="1">
      <c r="A35" s="40">
        <v>31</v>
      </c>
      <c r="B35" s="243">
        <v>2112</v>
      </c>
      <c r="C35" s="264">
        <v>127</v>
      </c>
      <c r="D35" s="280">
        <v>139</v>
      </c>
      <c r="E35" s="301">
        <v>23.9</v>
      </c>
      <c r="F35" s="301">
        <v>33.9</v>
      </c>
      <c r="G35" s="301">
        <v>12</v>
      </c>
      <c r="H35" s="313">
        <v>78</v>
      </c>
      <c r="I35" s="318">
        <v>1665.6</v>
      </c>
      <c r="J35" s="261">
        <v>5.2</v>
      </c>
      <c r="K35" s="324">
        <v>26.7</v>
      </c>
    </row>
    <row r="36" spans="1:11" ht="18" customHeight="1">
      <c r="A36" s="40" t="s">
        <v>297</v>
      </c>
      <c r="B36" s="243">
        <v>2379</v>
      </c>
      <c r="C36" s="264">
        <v>221</v>
      </c>
      <c r="D36" s="280">
        <v>138</v>
      </c>
      <c r="E36" s="301">
        <v>23.8</v>
      </c>
      <c r="F36" s="301">
        <v>34.700000000000003</v>
      </c>
      <c r="G36" s="301">
        <v>14.2</v>
      </c>
      <c r="H36" s="313">
        <v>77</v>
      </c>
      <c r="I36" s="318">
        <v>1737.2</v>
      </c>
      <c r="J36" s="261">
        <v>5.0999999999999996</v>
      </c>
      <c r="K36" s="324">
        <v>28.2</v>
      </c>
    </row>
    <row r="37" spans="1:11" ht="18" customHeight="1">
      <c r="A37" s="40">
        <v>3</v>
      </c>
      <c r="B37" s="243">
        <v>2218</v>
      </c>
      <c r="C37" s="264">
        <v>235</v>
      </c>
      <c r="D37" s="280">
        <v>139</v>
      </c>
      <c r="E37" s="301">
        <v>23.6</v>
      </c>
      <c r="F37" s="301">
        <v>33.5</v>
      </c>
      <c r="G37" s="301">
        <v>9.6999999999999993</v>
      </c>
      <c r="H37" s="313">
        <v>77</v>
      </c>
      <c r="I37" s="318">
        <v>1867.1</v>
      </c>
      <c r="J37" s="261">
        <v>5.2</v>
      </c>
      <c r="K37" s="324">
        <v>18.7</v>
      </c>
    </row>
    <row r="38" spans="1:11" ht="18" customHeight="1">
      <c r="A38" s="41">
        <v>4</v>
      </c>
      <c r="B38" s="245">
        <v>2433</v>
      </c>
      <c r="C38" s="265">
        <v>100</v>
      </c>
      <c r="D38" s="282">
        <v>152</v>
      </c>
      <c r="E38" s="302">
        <v>23.7</v>
      </c>
      <c r="F38" s="302">
        <v>33.799999999999997</v>
      </c>
      <c r="G38" s="302">
        <v>11.7</v>
      </c>
      <c r="H38" s="314">
        <v>80</v>
      </c>
      <c r="I38" s="320">
        <v>1588.8</v>
      </c>
      <c r="J38" s="262">
        <v>4.9000000000000004</v>
      </c>
      <c r="K38" s="325">
        <v>19.899999999999999</v>
      </c>
    </row>
    <row r="39" spans="1:11" ht="18" customHeight="1">
      <c r="A39" s="27" t="s">
        <v>230</v>
      </c>
      <c r="K39" s="261" t="s">
        <v>79</v>
      </c>
    </row>
    <row r="40" spans="1:11" ht="18" customHeight="1">
      <c r="A40" s="369" t="s">
        <v>298</v>
      </c>
      <c r="B40" s="369"/>
      <c r="C40" s="369"/>
      <c r="D40" s="369"/>
      <c r="E40" s="369"/>
      <c r="F40" s="369"/>
      <c r="G40" s="369"/>
      <c r="H40" s="369"/>
      <c r="I40" s="369"/>
      <c r="J40" s="369"/>
      <c r="K40" s="369"/>
    </row>
    <row r="41" spans="1:11" ht="18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</row>
    <row r="42" spans="1:11" ht="18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</row>
    <row r="43" spans="1:11" ht="18" customHeight="1">
      <c r="A43" s="339" t="s">
        <v>335</v>
      </c>
      <c r="B43" s="339"/>
      <c r="C43" s="339"/>
      <c r="D43" s="339"/>
      <c r="E43" s="339"/>
      <c r="F43" s="339"/>
      <c r="G43" s="339"/>
      <c r="H43" s="339"/>
      <c r="I43" s="339"/>
      <c r="J43" s="339"/>
      <c r="K43" s="339"/>
    </row>
    <row r="44" spans="1:11" ht="18" customHeight="1"/>
    <row r="45" spans="1:11" ht="18" customHeight="1">
      <c r="A45" s="341" t="s">
        <v>299</v>
      </c>
      <c r="B45" s="363" t="s">
        <v>284</v>
      </c>
      <c r="C45" s="370"/>
      <c r="D45" s="367"/>
      <c r="E45" s="371" t="s">
        <v>285</v>
      </c>
      <c r="F45" s="366"/>
      <c r="G45" s="372"/>
      <c r="H45" s="355" t="s">
        <v>286</v>
      </c>
      <c r="I45" s="361" t="s">
        <v>287</v>
      </c>
      <c r="J45" s="363" t="s">
        <v>114</v>
      </c>
      <c r="K45" s="367"/>
    </row>
    <row r="46" spans="1:11" ht="18" customHeight="1">
      <c r="A46" s="342"/>
      <c r="B46" s="239" t="s">
        <v>288</v>
      </c>
      <c r="C46" s="43" t="s">
        <v>289</v>
      </c>
      <c r="D46" s="95" t="s">
        <v>155</v>
      </c>
      <c r="E46" s="239" t="s">
        <v>290</v>
      </c>
      <c r="F46" s="43" t="s">
        <v>181</v>
      </c>
      <c r="G46" s="239" t="s">
        <v>291</v>
      </c>
      <c r="H46" s="356"/>
      <c r="I46" s="368"/>
      <c r="J46" s="43" t="s">
        <v>290</v>
      </c>
      <c r="K46" s="43" t="s">
        <v>292</v>
      </c>
    </row>
    <row r="47" spans="1:11" ht="18" customHeight="1">
      <c r="A47" s="62" t="s">
        <v>149</v>
      </c>
      <c r="B47" s="246">
        <v>110.5</v>
      </c>
      <c r="C47" s="266">
        <v>35</v>
      </c>
      <c r="D47" s="283">
        <v>15</v>
      </c>
      <c r="E47" s="266">
        <v>17.7</v>
      </c>
      <c r="F47" s="266">
        <v>23.3</v>
      </c>
      <c r="G47" s="266">
        <v>11.7</v>
      </c>
      <c r="H47" s="315">
        <v>72</v>
      </c>
      <c r="I47" s="266">
        <v>87.1</v>
      </c>
      <c r="J47" s="266">
        <v>4.4000000000000004</v>
      </c>
      <c r="K47" s="283">
        <v>13.2</v>
      </c>
    </row>
    <row r="48" spans="1:11" ht="18" customHeight="1">
      <c r="A48" s="40" t="s">
        <v>57</v>
      </c>
      <c r="B48" s="247">
        <v>161</v>
      </c>
      <c r="C48" s="267">
        <v>106</v>
      </c>
      <c r="D48" s="284">
        <v>8</v>
      </c>
      <c r="E48" s="267">
        <v>17.2</v>
      </c>
      <c r="F48" s="267">
        <v>24.3</v>
      </c>
      <c r="G48" s="267">
        <v>12.2</v>
      </c>
      <c r="H48" s="316">
        <v>75</v>
      </c>
      <c r="I48" s="267">
        <v>64.7</v>
      </c>
      <c r="J48" s="267">
        <v>5.2</v>
      </c>
      <c r="K48" s="284">
        <v>13.9</v>
      </c>
    </row>
    <row r="49" spans="1:11" ht="18" customHeight="1">
      <c r="A49" s="40" t="s">
        <v>300</v>
      </c>
      <c r="B49" s="247">
        <v>191.5</v>
      </c>
      <c r="C49" s="267">
        <v>27.5</v>
      </c>
      <c r="D49" s="284">
        <v>10</v>
      </c>
      <c r="E49" s="267">
        <v>20.399999999999999</v>
      </c>
      <c r="F49" s="267">
        <v>26.8</v>
      </c>
      <c r="G49" s="267">
        <v>13.6</v>
      </c>
      <c r="H49" s="316">
        <v>78</v>
      </c>
      <c r="I49" s="267">
        <v>132.80000000000001</v>
      </c>
      <c r="J49" s="267">
        <v>4.7</v>
      </c>
      <c r="K49" s="284">
        <v>12.6</v>
      </c>
    </row>
    <row r="50" spans="1:11" ht="18" customHeight="1">
      <c r="A50" s="40" t="s">
        <v>167</v>
      </c>
      <c r="B50" s="247">
        <v>26</v>
      </c>
      <c r="C50" s="267">
        <v>40</v>
      </c>
      <c r="D50" s="284">
        <v>7</v>
      </c>
      <c r="E50" s="267">
        <v>22.7</v>
      </c>
      <c r="F50" s="267">
        <v>29.9</v>
      </c>
      <c r="G50" s="267">
        <v>16.2</v>
      </c>
      <c r="H50" s="316">
        <v>77</v>
      </c>
      <c r="I50" s="267">
        <v>145.30000000000001</v>
      </c>
      <c r="J50" s="267">
        <v>4.7</v>
      </c>
      <c r="K50" s="284">
        <v>12.3</v>
      </c>
    </row>
    <row r="51" spans="1:11" ht="18" customHeight="1">
      <c r="A51" s="40" t="s">
        <v>301</v>
      </c>
      <c r="B51" s="247">
        <v>404</v>
      </c>
      <c r="C51" s="267">
        <v>52</v>
      </c>
      <c r="D51" s="284">
        <v>10</v>
      </c>
      <c r="E51" s="267">
        <v>23.5</v>
      </c>
      <c r="F51" s="267">
        <v>29.9</v>
      </c>
      <c r="G51" s="267">
        <v>16.399999999999999</v>
      </c>
      <c r="H51" s="316">
        <v>88</v>
      </c>
      <c r="I51" s="267">
        <v>63.7</v>
      </c>
      <c r="J51" s="267">
        <v>4.8</v>
      </c>
      <c r="K51" s="284">
        <v>12.5</v>
      </c>
    </row>
    <row r="52" spans="1:11" ht="18" customHeight="1">
      <c r="A52" s="40" t="s">
        <v>303</v>
      </c>
      <c r="B52" s="247">
        <v>392.5</v>
      </c>
      <c r="C52" s="267">
        <v>234.5</v>
      </c>
      <c r="D52" s="284">
        <v>21</v>
      </c>
      <c r="E52" s="267">
        <v>27</v>
      </c>
      <c r="F52" s="267">
        <v>32.6</v>
      </c>
      <c r="G52" s="267">
        <v>21.5</v>
      </c>
      <c r="H52" s="316">
        <v>90</v>
      </c>
      <c r="I52" s="267">
        <v>128.9</v>
      </c>
      <c r="J52" s="267">
        <v>5.0999999999999996</v>
      </c>
      <c r="K52" s="284">
        <v>13.1</v>
      </c>
    </row>
    <row r="53" spans="1:11" ht="18" customHeight="1">
      <c r="A53" s="40" t="s">
        <v>304</v>
      </c>
      <c r="B53" s="247">
        <v>217</v>
      </c>
      <c r="C53" s="267">
        <v>127</v>
      </c>
      <c r="D53" s="284">
        <v>12</v>
      </c>
      <c r="E53" s="267">
        <v>29.4</v>
      </c>
      <c r="F53" s="267">
        <v>33.6</v>
      </c>
      <c r="G53" s="267">
        <v>24.6</v>
      </c>
      <c r="H53" s="316">
        <v>84</v>
      </c>
      <c r="I53" s="267">
        <v>240.5</v>
      </c>
      <c r="J53" s="267">
        <v>4.5999999999999996</v>
      </c>
      <c r="K53" s="284">
        <v>14</v>
      </c>
    </row>
    <row r="54" spans="1:11" ht="18" customHeight="1">
      <c r="A54" s="40" t="s">
        <v>305</v>
      </c>
      <c r="B54" s="247">
        <v>91.5</v>
      </c>
      <c r="C54" s="267">
        <v>33.5</v>
      </c>
      <c r="D54" s="284">
        <v>12</v>
      </c>
      <c r="E54" s="267">
        <v>29.9</v>
      </c>
      <c r="F54" s="267">
        <v>33.799999999999997</v>
      </c>
      <c r="G54" s="267">
        <v>23.9</v>
      </c>
      <c r="H54" s="316">
        <v>80</v>
      </c>
      <c r="I54" s="267">
        <v>241.6</v>
      </c>
      <c r="J54" s="267">
        <v>3.7</v>
      </c>
      <c r="K54" s="284">
        <v>13.2</v>
      </c>
    </row>
    <row r="55" spans="1:11" ht="18" customHeight="1">
      <c r="A55" s="40" t="s">
        <v>250</v>
      </c>
      <c r="B55" s="247">
        <v>275.5</v>
      </c>
      <c r="C55" s="267">
        <v>63</v>
      </c>
      <c r="D55" s="284">
        <v>14</v>
      </c>
      <c r="E55" s="267">
        <v>28.3</v>
      </c>
      <c r="F55" s="267">
        <v>32.6</v>
      </c>
      <c r="G55" s="267">
        <v>24.2</v>
      </c>
      <c r="H55" s="316">
        <v>83</v>
      </c>
      <c r="I55" s="267">
        <v>161.4</v>
      </c>
      <c r="J55" s="267">
        <v>5.7</v>
      </c>
      <c r="K55" s="284">
        <v>19.899999999999999</v>
      </c>
    </row>
    <row r="56" spans="1:11" ht="18" customHeight="1">
      <c r="A56" s="40" t="s">
        <v>274</v>
      </c>
      <c r="B56" s="247">
        <v>169</v>
      </c>
      <c r="C56" s="267">
        <v>25.5</v>
      </c>
      <c r="D56" s="284">
        <v>12</v>
      </c>
      <c r="E56" s="267">
        <v>26</v>
      </c>
      <c r="F56" s="267">
        <v>31.4</v>
      </c>
      <c r="G56" s="267">
        <v>19.600000000000001</v>
      </c>
      <c r="H56" s="316">
        <v>76</v>
      </c>
      <c r="I56" s="267">
        <v>161.1</v>
      </c>
      <c r="J56" s="267">
        <v>5.7</v>
      </c>
      <c r="K56" s="284">
        <v>13.7</v>
      </c>
    </row>
    <row r="57" spans="1:11" ht="18" customHeight="1">
      <c r="A57" s="40" t="s">
        <v>205</v>
      </c>
      <c r="B57" s="247">
        <v>208</v>
      </c>
      <c r="C57" s="267">
        <v>32</v>
      </c>
      <c r="D57" s="284">
        <v>10</v>
      </c>
      <c r="E57" s="267">
        <v>23.6</v>
      </c>
      <c r="F57" s="267">
        <v>28.3</v>
      </c>
      <c r="G57" s="267">
        <v>19.3</v>
      </c>
      <c r="H57" s="316">
        <v>82</v>
      </c>
      <c r="I57" s="267">
        <v>87.5</v>
      </c>
      <c r="J57" s="267">
        <v>4.5999999999999996</v>
      </c>
      <c r="K57" s="284">
        <v>11.4</v>
      </c>
    </row>
    <row r="58" spans="1:11" ht="18" customHeight="1">
      <c r="A58" s="41" t="s">
        <v>306</v>
      </c>
      <c r="B58" s="248">
        <v>186.5</v>
      </c>
      <c r="C58" s="268">
        <v>41.5</v>
      </c>
      <c r="D58" s="285">
        <v>8</v>
      </c>
      <c r="E58" s="268">
        <v>18.600000000000001</v>
      </c>
      <c r="F58" s="268">
        <v>27</v>
      </c>
      <c r="G58" s="268">
        <v>13.1</v>
      </c>
      <c r="H58" s="317">
        <v>72</v>
      </c>
      <c r="I58" s="268">
        <v>74.2</v>
      </c>
      <c r="J58" s="268">
        <v>6.1</v>
      </c>
      <c r="K58" s="285">
        <v>14.9</v>
      </c>
    </row>
    <row r="59" spans="1:11" ht="18" customHeight="1">
      <c r="A59" s="27" t="s">
        <v>230</v>
      </c>
      <c r="B59" s="249"/>
      <c r="C59" s="249"/>
      <c r="D59" s="249"/>
      <c r="E59" s="249"/>
      <c r="F59" s="249"/>
      <c r="G59" s="249"/>
      <c r="H59" s="249"/>
      <c r="I59" s="249"/>
      <c r="K59" s="261" t="s">
        <v>79</v>
      </c>
    </row>
    <row r="60" spans="1:11" ht="18" customHeight="1">
      <c r="A60" s="369" t="s">
        <v>298</v>
      </c>
      <c r="B60" s="369"/>
      <c r="C60" s="369"/>
      <c r="D60" s="369"/>
      <c r="E60" s="369"/>
      <c r="F60" s="369"/>
      <c r="G60" s="369"/>
      <c r="H60" s="369"/>
      <c r="I60" s="369"/>
      <c r="J60" s="369"/>
      <c r="K60" s="369"/>
    </row>
    <row r="61" spans="1:11" ht="18" customHeight="1">
      <c r="A61" s="238"/>
      <c r="B61" s="238"/>
      <c r="C61" s="238"/>
      <c r="D61" s="238"/>
      <c r="E61" s="238"/>
      <c r="F61" s="238"/>
      <c r="G61" s="238"/>
      <c r="H61" s="238"/>
      <c r="I61" s="238"/>
      <c r="J61" s="238"/>
      <c r="K61" s="238"/>
    </row>
    <row r="62" spans="1:11" ht="18" customHeight="1">
      <c r="A62" s="238"/>
      <c r="B62" s="238"/>
      <c r="C62" s="238"/>
      <c r="D62" s="238"/>
      <c r="E62" s="238"/>
      <c r="F62" s="238"/>
      <c r="G62" s="238"/>
      <c r="H62" s="238"/>
      <c r="I62" s="238"/>
      <c r="J62" s="238"/>
      <c r="K62" s="238"/>
    </row>
    <row r="63" spans="1:11" ht="18" customHeight="1">
      <c r="A63" s="339" t="s">
        <v>270</v>
      </c>
      <c r="B63" s="339"/>
      <c r="C63" s="339"/>
      <c r="D63" s="339"/>
      <c r="E63" s="339"/>
      <c r="F63" s="339"/>
      <c r="G63" s="339"/>
      <c r="H63" s="339"/>
      <c r="I63" s="339"/>
      <c r="J63" s="339"/>
      <c r="K63" s="339"/>
    </row>
    <row r="64" spans="1:11" ht="18" customHeight="1"/>
    <row r="65" spans="1:11" ht="18" customHeight="1">
      <c r="A65" s="341" t="s">
        <v>299</v>
      </c>
      <c r="B65" s="363" t="s">
        <v>284</v>
      </c>
      <c r="C65" s="370"/>
      <c r="D65" s="367"/>
      <c r="E65" s="371" t="s">
        <v>285</v>
      </c>
      <c r="F65" s="366"/>
      <c r="G65" s="372"/>
      <c r="H65" s="355" t="s">
        <v>286</v>
      </c>
      <c r="I65" s="361" t="s">
        <v>287</v>
      </c>
      <c r="J65" s="363" t="s">
        <v>114</v>
      </c>
      <c r="K65" s="367"/>
    </row>
    <row r="66" spans="1:11" ht="18" customHeight="1">
      <c r="A66" s="342"/>
      <c r="B66" s="239" t="s">
        <v>288</v>
      </c>
      <c r="C66" s="43" t="s">
        <v>289</v>
      </c>
      <c r="D66" s="95" t="s">
        <v>155</v>
      </c>
      <c r="E66" s="239" t="s">
        <v>290</v>
      </c>
      <c r="F66" s="43" t="s">
        <v>181</v>
      </c>
      <c r="G66" s="239" t="s">
        <v>291</v>
      </c>
      <c r="H66" s="356"/>
      <c r="I66" s="368"/>
      <c r="J66" s="43" t="s">
        <v>290</v>
      </c>
      <c r="K66" s="43" t="s">
        <v>292</v>
      </c>
    </row>
    <row r="67" spans="1:11" ht="18" customHeight="1">
      <c r="A67" s="62" t="s">
        <v>149</v>
      </c>
      <c r="B67" s="250"/>
      <c r="C67" s="269"/>
      <c r="D67" s="286"/>
      <c r="E67" s="269"/>
      <c r="F67" s="269"/>
      <c r="G67" s="269"/>
      <c r="H67" s="269"/>
      <c r="I67" s="269"/>
      <c r="J67" s="269"/>
      <c r="K67" s="286"/>
    </row>
    <row r="68" spans="1:11" ht="18" customHeight="1">
      <c r="A68" s="40" t="s">
        <v>57</v>
      </c>
      <c r="B68" s="251"/>
      <c r="C68" s="270"/>
      <c r="D68" s="287"/>
      <c r="E68" s="270"/>
      <c r="F68" s="270"/>
      <c r="G68" s="270"/>
      <c r="H68" s="270"/>
      <c r="I68" s="270"/>
      <c r="J68" s="270"/>
      <c r="K68" s="287"/>
    </row>
    <row r="69" spans="1:11" ht="18" customHeight="1">
      <c r="A69" s="40" t="s">
        <v>300</v>
      </c>
      <c r="B69" s="251"/>
      <c r="C69" s="270"/>
      <c r="D69" s="287"/>
      <c r="E69" s="270"/>
      <c r="F69" s="270"/>
      <c r="G69" s="270"/>
      <c r="H69" s="270"/>
      <c r="I69" s="270"/>
      <c r="J69" s="270"/>
      <c r="K69" s="287"/>
    </row>
    <row r="70" spans="1:11" ht="18" customHeight="1">
      <c r="A70" s="40" t="s">
        <v>167</v>
      </c>
      <c r="B70" s="251"/>
      <c r="C70" s="270"/>
      <c r="D70" s="287"/>
      <c r="E70" s="270"/>
      <c r="F70" s="270"/>
      <c r="G70" s="270"/>
      <c r="H70" s="270"/>
      <c r="I70" s="270"/>
      <c r="J70" s="270"/>
      <c r="K70" s="287"/>
    </row>
    <row r="71" spans="1:11" ht="18" customHeight="1">
      <c r="A71" s="40" t="s">
        <v>301</v>
      </c>
      <c r="B71" s="251"/>
      <c r="C71" s="270"/>
      <c r="D71" s="287"/>
      <c r="E71" s="270"/>
      <c r="F71" s="270"/>
      <c r="G71" s="270"/>
      <c r="H71" s="270"/>
      <c r="I71" s="270"/>
      <c r="J71" s="270"/>
      <c r="K71" s="287"/>
    </row>
    <row r="72" spans="1:11" ht="18" customHeight="1">
      <c r="A72" s="40" t="s">
        <v>303</v>
      </c>
      <c r="B72" s="251"/>
      <c r="C72" s="270"/>
      <c r="D72" s="287"/>
      <c r="E72" s="270"/>
      <c r="F72" s="270"/>
      <c r="G72" s="270"/>
      <c r="H72" s="270"/>
      <c r="I72" s="270"/>
      <c r="J72" s="270"/>
      <c r="K72" s="287"/>
    </row>
    <row r="73" spans="1:11" ht="18" customHeight="1">
      <c r="A73" s="40" t="s">
        <v>304</v>
      </c>
      <c r="B73" s="251"/>
      <c r="C73" s="270"/>
      <c r="D73" s="287"/>
      <c r="E73" s="270"/>
      <c r="F73" s="270"/>
      <c r="G73" s="270"/>
      <c r="H73" s="270"/>
      <c r="I73" s="270"/>
      <c r="J73" s="270"/>
      <c r="K73" s="287"/>
    </row>
    <row r="74" spans="1:11" ht="18" customHeight="1">
      <c r="A74" s="40" t="s">
        <v>305</v>
      </c>
      <c r="B74" s="251"/>
      <c r="C74" s="270"/>
      <c r="D74" s="287"/>
      <c r="E74" s="270"/>
      <c r="F74" s="270"/>
      <c r="G74" s="270"/>
      <c r="H74" s="270"/>
      <c r="I74" s="270"/>
      <c r="J74" s="270"/>
      <c r="K74" s="287"/>
    </row>
    <row r="75" spans="1:11" ht="18" customHeight="1">
      <c r="A75" s="40" t="s">
        <v>250</v>
      </c>
      <c r="B75" s="251"/>
      <c r="C75" s="270"/>
      <c r="D75" s="287"/>
      <c r="E75" s="270"/>
      <c r="F75" s="270"/>
      <c r="G75" s="270"/>
      <c r="H75" s="270"/>
      <c r="I75" s="270"/>
      <c r="J75" s="270"/>
      <c r="K75" s="287"/>
    </row>
    <row r="76" spans="1:11" ht="18" customHeight="1">
      <c r="A76" s="40" t="s">
        <v>274</v>
      </c>
      <c r="B76" s="251"/>
      <c r="C76" s="270"/>
      <c r="D76" s="287"/>
      <c r="E76" s="270"/>
      <c r="F76" s="270"/>
      <c r="G76" s="270"/>
      <c r="H76" s="270"/>
      <c r="I76" s="270"/>
      <c r="J76" s="270"/>
      <c r="K76" s="287"/>
    </row>
    <row r="77" spans="1:11" ht="18" customHeight="1">
      <c r="A77" s="40" t="s">
        <v>205</v>
      </c>
      <c r="B77" s="251"/>
      <c r="C77" s="270"/>
      <c r="D77" s="287"/>
      <c r="E77" s="270"/>
      <c r="F77" s="270"/>
      <c r="G77" s="270"/>
      <c r="H77" s="270"/>
      <c r="I77" s="270"/>
      <c r="J77" s="270"/>
      <c r="K77" s="287"/>
    </row>
    <row r="78" spans="1:11" ht="18" customHeight="1">
      <c r="A78" s="41" t="s">
        <v>306</v>
      </c>
      <c r="B78" s="252"/>
      <c r="C78" s="271"/>
      <c r="D78" s="288"/>
      <c r="E78" s="271"/>
      <c r="F78" s="271"/>
      <c r="G78" s="271"/>
      <c r="H78" s="271"/>
      <c r="I78" s="271"/>
      <c r="J78" s="271"/>
      <c r="K78" s="288"/>
    </row>
    <row r="79" spans="1:11" ht="18" customHeight="1">
      <c r="A79" s="27" t="s">
        <v>230</v>
      </c>
      <c r="B79" s="249"/>
      <c r="C79" s="249"/>
      <c r="D79" s="249"/>
      <c r="E79" s="249"/>
      <c r="F79" s="249"/>
      <c r="G79" s="249"/>
      <c r="H79" s="249"/>
      <c r="I79" s="249"/>
      <c r="K79" s="261" t="s">
        <v>79</v>
      </c>
    </row>
    <row r="80" spans="1:11" ht="18" customHeight="1">
      <c r="A80" s="369" t="s">
        <v>298</v>
      </c>
      <c r="B80" s="369"/>
      <c r="C80" s="369"/>
      <c r="D80" s="369"/>
      <c r="E80" s="369"/>
      <c r="F80" s="369"/>
      <c r="G80" s="369"/>
      <c r="H80" s="369"/>
      <c r="I80" s="369"/>
      <c r="J80" s="369"/>
      <c r="K80" s="369"/>
    </row>
    <row r="81" spans="1:11" ht="18" customHeight="1">
      <c r="A81" s="238"/>
      <c r="B81" s="238"/>
      <c r="C81" s="238"/>
      <c r="D81" s="238"/>
      <c r="E81" s="238"/>
      <c r="F81" s="238"/>
      <c r="G81" s="238"/>
      <c r="H81" s="238"/>
      <c r="I81" s="238"/>
      <c r="J81" s="238"/>
      <c r="K81" s="238"/>
    </row>
    <row r="82" spans="1:11" ht="18" customHeight="1">
      <c r="A82" s="238"/>
      <c r="B82" s="238"/>
      <c r="C82" s="238"/>
      <c r="D82" s="238"/>
      <c r="E82" s="238"/>
      <c r="F82" s="238"/>
      <c r="G82" s="238"/>
      <c r="H82" s="238"/>
      <c r="I82" s="238"/>
      <c r="J82" s="238"/>
      <c r="K82" s="238"/>
    </row>
    <row r="83" spans="1:11" ht="17.25">
      <c r="A83" s="339" t="s">
        <v>307</v>
      </c>
      <c r="B83" s="339"/>
      <c r="C83" s="339"/>
      <c r="D83" s="339"/>
      <c r="E83" s="339"/>
      <c r="F83" s="339"/>
      <c r="G83" s="339"/>
      <c r="H83" s="339"/>
      <c r="I83" s="339"/>
      <c r="J83" s="339"/>
      <c r="K83" s="339"/>
    </row>
    <row r="85" spans="1:11" ht="12" customHeight="1">
      <c r="A85" s="341" t="s">
        <v>299</v>
      </c>
      <c r="B85" s="363" t="s">
        <v>284</v>
      </c>
      <c r="C85" s="370"/>
      <c r="D85" s="367"/>
      <c r="E85" s="371" t="s">
        <v>285</v>
      </c>
      <c r="F85" s="366"/>
      <c r="G85" s="372"/>
      <c r="H85" s="355" t="s">
        <v>286</v>
      </c>
      <c r="I85" s="361" t="s">
        <v>287</v>
      </c>
      <c r="J85" s="363" t="s">
        <v>114</v>
      </c>
      <c r="K85" s="367"/>
    </row>
    <row r="86" spans="1:11" ht="13.5" customHeight="1">
      <c r="A86" s="342"/>
      <c r="B86" s="239" t="s">
        <v>288</v>
      </c>
      <c r="C86" s="43" t="s">
        <v>289</v>
      </c>
      <c r="D86" s="95" t="s">
        <v>155</v>
      </c>
      <c r="E86" s="239" t="s">
        <v>290</v>
      </c>
      <c r="F86" s="43" t="s">
        <v>181</v>
      </c>
      <c r="G86" s="239" t="s">
        <v>291</v>
      </c>
      <c r="H86" s="356"/>
      <c r="I86" s="368"/>
      <c r="J86" s="43" t="s">
        <v>290</v>
      </c>
      <c r="K86" s="43" t="s">
        <v>292</v>
      </c>
    </row>
    <row r="87" spans="1:11" ht="21" customHeight="1">
      <c r="A87" s="62" t="s">
        <v>149</v>
      </c>
      <c r="B87" s="253">
        <v>122.5</v>
      </c>
      <c r="C87" s="272">
        <v>27</v>
      </c>
      <c r="D87" s="289">
        <v>13</v>
      </c>
      <c r="E87" s="272">
        <v>16.8</v>
      </c>
      <c r="F87" s="272">
        <v>19.7</v>
      </c>
      <c r="G87" s="272">
        <v>14.1</v>
      </c>
      <c r="H87" s="272">
        <v>67</v>
      </c>
      <c r="I87" s="272">
        <v>92.7</v>
      </c>
      <c r="J87" s="272">
        <v>5</v>
      </c>
      <c r="K87" s="289">
        <v>13.4</v>
      </c>
    </row>
    <row r="88" spans="1:11" ht="21" customHeight="1">
      <c r="A88" s="40" t="s">
        <v>57</v>
      </c>
      <c r="B88" s="254">
        <v>271</v>
      </c>
      <c r="C88" s="273">
        <v>77</v>
      </c>
      <c r="D88" s="290">
        <v>17</v>
      </c>
      <c r="E88" s="273">
        <v>18.3</v>
      </c>
      <c r="F88" s="273">
        <v>20.8</v>
      </c>
      <c r="G88" s="273">
        <v>16</v>
      </c>
      <c r="H88" s="273">
        <v>77</v>
      </c>
      <c r="I88" s="273">
        <v>69.5</v>
      </c>
      <c r="J88" s="273">
        <v>5.6</v>
      </c>
      <c r="K88" s="290">
        <v>16</v>
      </c>
    </row>
    <row r="89" spans="1:11" ht="21" customHeight="1">
      <c r="A89" s="40" t="s">
        <v>300</v>
      </c>
      <c r="B89" s="254">
        <v>68.5</v>
      </c>
      <c r="C89" s="273">
        <v>27</v>
      </c>
      <c r="D89" s="290">
        <v>8</v>
      </c>
      <c r="E89" s="273">
        <v>19.899999999999999</v>
      </c>
      <c r="F89" s="273">
        <v>23.2</v>
      </c>
      <c r="G89" s="273">
        <v>17.3</v>
      </c>
      <c r="H89" s="273">
        <v>71</v>
      </c>
      <c r="I89" s="273">
        <v>134.9</v>
      </c>
      <c r="J89" s="273">
        <v>5.8</v>
      </c>
      <c r="K89" s="290">
        <v>14.4</v>
      </c>
    </row>
    <row r="90" spans="1:11" ht="21" customHeight="1">
      <c r="A90" s="40" t="s">
        <v>167</v>
      </c>
      <c r="B90" s="254">
        <v>245.5</v>
      </c>
      <c r="C90" s="273">
        <v>82.5</v>
      </c>
      <c r="D90" s="290">
        <v>11</v>
      </c>
      <c r="E90" s="273">
        <v>21.2</v>
      </c>
      <c r="F90" s="273">
        <v>24</v>
      </c>
      <c r="G90" s="273">
        <v>18.7</v>
      </c>
      <c r="H90" s="273">
        <v>76</v>
      </c>
      <c r="I90" s="273">
        <v>81.3</v>
      </c>
      <c r="J90" s="273">
        <v>5.4</v>
      </c>
      <c r="K90" s="290">
        <v>12.9</v>
      </c>
    </row>
    <row r="91" spans="1:11" ht="21" customHeight="1">
      <c r="A91" s="40" t="s">
        <v>301</v>
      </c>
      <c r="B91" s="254">
        <v>612.5</v>
      </c>
      <c r="C91" s="273">
        <v>172.5</v>
      </c>
      <c r="D91" s="290">
        <v>12</v>
      </c>
      <c r="E91" s="273">
        <v>23.8</v>
      </c>
      <c r="F91" s="273">
        <v>26.2</v>
      </c>
      <c r="G91" s="273">
        <v>21.7</v>
      </c>
      <c r="H91" s="273">
        <v>79</v>
      </c>
      <c r="I91" s="273">
        <v>111.8</v>
      </c>
      <c r="J91" s="273">
        <v>5.0999999999999996</v>
      </c>
      <c r="K91" s="290">
        <v>13.8</v>
      </c>
    </row>
    <row r="92" spans="1:11" ht="21" customHeight="1">
      <c r="A92" s="40" t="s">
        <v>303</v>
      </c>
      <c r="B92" s="254">
        <v>142</v>
      </c>
      <c r="C92" s="273">
        <v>41</v>
      </c>
      <c r="D92" s="290">
        <v>12</v>
      </c>
      <c r="E92" s="273">
        <v>26.7</v>
      </c>
      <c r="F92" s="273">
        <v>29.3</v>
      </c>
      <c r="G92" s="273">
        <v>24.8</v>
      </c>
      <c r="H92" s="273">
        <v>82</v>
      </c>
      <c r="I92" s="273">
        <v>128.1</v>
      </c>
      <c r="J92" s="273">
        <v>5.4</v>
      </c>
      <c r="K92" s="290">
        <v>13.5</v>
      </c>
    </row>
    <row r="93" spans="1:11" ht="21" customHeight="1">
      <c r="A93" s="40" t="s">
        <v>304</v>
      </c>
      <c r="B93" s="254">
        <v>200.5</v>
      </c>
      <c r="C93" s="273">
        <v>54</v>
      </c>
      <c r="D93" s="290">
        <v>15</v>
      </c>
      <c r="E93" s="273">
        <v>28.7</v>
      </c>
      <c r="F93" s="273">
        <v>31.2</v>
      </c>
      <c r="G93" s="273">
        <v>26.6</v>
      </c>
      <c r="H93" s="273">
        <v>80</v>
      </c>
      <c r="I93" s="273">
        <v>146.19999999999999</v>
      </c>
      <c r="J93" s="273">
        <v>5.7</v>
      </c>
      <c r="K93" s="290">
        <v>13.3</v>
      </c>
    </row>
    <row r="94" spans="1:11" ht="21" customHeight="1">
      <c r="A94" s="40" t="s">
        <v>305</v>
      </c>
      <c r="B94" s="254">
        <v>336.5</v>
      </c>
      <c r="C94" s="273">
        <v>86.5</v>
      </c>
      <c r="D94" s="290">
        <v>22</v>
      </c>
      <c r="E94" s="273">
        <v>28.9</v>
      </c>
      <c r="F94" s="273">
        <v>31.6</v>
      </c>
      <c r="G94" s="273">
        <v>26.7</v>
      </c>
      <c r="H94" s="273">
        <v>79</v>
      </c>
      <c r="I94" s="273">
        <v>183.5</v>
      </c>
      <c r="J94" s="273">
        <v>5.3</v>
      </c>
      <c r="K94" s="290">
        <v>16.600000000000001</v>
      </c>
    </row>
    <row r="95" spans="1:11" ht="21" customHeight="1">
      <c r="A95" s="40" t="s">
        <v>250</v>
      </c>
      <c r="B95" s="254">
        <v>194.5</v>
      </c>
      <c r="C95" s="273">
        <v>38.5</v>
      </c>
      <c r="D95" s="290">
        <v>13</v>
      </c>
      <c r="E95" s="273">
        <v>28</v>
      </c>
      <c r="F95" s="273">
        <v>31.1</v>
      </c>
      <c r="G95" s="273">
        <v>25.7</v>
      </c>
      <c r="H95" s="273">
        <v>76</v>
      </c>
      <c r="I95" s="273">
        <v>207.2</v>
      </c>
      <c r="J95" s="273">
        <v>4.9000000000000004</v>
      </c>
      <c r="K95" s="290">
        <v>14.8</v>
      </c>
    </row>
    <row r="96" spans="1:11" ht="21" customHeight="1">
      <c r="A96" s="40" t="s">
        <v>274</v>
      </c>
      <c r="B96" s="254">
        <v>352.5</v>
      </c>
      <c r="C96" s="273">
        <v>86</v>
      </c>
      <c r="D96" s="290">
        <v>11</v>
      </c>
      <c r="E96" s="273">
        <v>25.7</v>
      </c>
      <c r="F96" s="273">
        <v>28.3</v>
      </c>
      <c r="G96" s="273">
        <v>23.4</v>
      </c>
      <c r="H96" s="273">
        <v>74</v>
      </c>
      <c r="I96" s="273">
        <v>119.7</v>
      </c>
      <c r="J96" s="273">
        <v>5.3</v>
      </c>
      <c r="K96" s="290">
        <v>21.2</v>
      </c>
    </row>
    <row r="97" spans="1:11" ht="21" customHeight="1">
      <c r="A97" s="40" t="s">
        <v>205</v>
      </c>
      <c r="B97" s="254">
        <v>142.5</v>
      </c>
      <c r="C97" s="273">
        <v>85.5</v>
      </c>
      <c r="D97" s="290">
        <v>10</v>
      </c>
      <c r="E97" s="273">
        <v>21.4</v>
      </c>
      <c r="F97" s="273">
        <v>23.6</v>
      </c>
      <c r="G97" s="273">
        <v>19.3</v>
      </c>
      <c r="H97" s="273">
        <v>66</v>
      </c>
      <c r="I97" s="273">
        <v>105.1</v>
      </c>
      <c r="J97" s="273">
        <v>5.0999999999999996</v>
      </c>
      <c r="K97" s="290">
        <v>12.5</v>
      </c>
    </row>
    <row r="98" spans="1:11" ht="21" customHeight="1">
      <c r="A98" s="41" t="s">
        <v>306</v>
      </c>
      <c r="B98" s="255">
        <v>107.5</v>
      </c>
      <c r="C98" s="274">
        <v>33</v>
      </c>
      <c r="D98" s="291">
        <v>12</v>
      </c>
      <c r="E98" s="274">
        <v>18.100000000000001</v>
      </c>
      <c r="F98" s="274">
        <v>20.9</v>
      </c>
      <c r="G98" s="274">
        <v>15.3</v>
      </c>
      <c r="H98" s="274">
        <v>64</v>
      </c>
      <c r="I98" s="274">
        <v>122.7</v>
      </c>
      <c r="J98" s="274">
        <v>5.3</v>
      </c>
      <c r="K98" s="291">
        <v>14</v>
      </c>
    </row>
    <row r="99" spans="1:11" ht="21" customHeight="1">
      <c r="A99" s="27" t="s">
        <v>230</v>
      </c>
      <c r="B99" s="249"/>
      <c r="C99" s="249"/>
      <c r="D99" s="249"/>
      <c r="E99" s="249"/>
      <c r="F99" s="249"/>
      <c r="G99" s="249"/>
      <c r="H99" s="249"/>
      <c r="I99" s="249"/>
      <c r="K99" s="261" t="s">
        <v>79</v>
      </c>
    </row>
    <row r="100" spans="1:11" ht="21" customHeight="1">
      <c r="A100" s="369" t="s">
        <v>298</v>
      </c>
      <c r="B100" s="369"/>
      <c r="C100" s="369"/>
      <c r="D100" s="369"/>
      <c r="E100" s="369"/>
      <c r="F100" s="369"/>
      <c r="G100" s="369"/>
      <c r="H100" s="369"/>
      <c r="I100" s="369"/>
      <c r="J100" s="369"/>
      <c r="K100" s="369"/>
    </row>
    <row r="101" spans="1:11" ht="18" customHeight="1"/>
    <row r="102" spans="1:11" ht="20.100000000000001" customHeight="1"/>
    <row r="103" spans="1:11" ht="20.100000000000001" customHeight="1">
      <c r="A103" s="339" t="s">
        <v>213</v>
      </c>
      <c r="B103" s="339"/>
      <c r="C103" s="339"/>
      <c r="D103" s="339"/>
      <c r="E103" s="339"/>
      <c r="F103" s="339"/>
      <c r="G103" s="339"/>
      <c r="H103" s="339"/>
      <c r="I103" s="339"/>
      <c r="J103" s="339"/>
      <c r="K103" s="339"/>
    </row>
    <row r="104" spans="1:11" ht="20.100000000000001" customHeight="1"/>
    <row r="105" spans="1:11" ht="20.100000000000001" customHeight="1">
      <c r="A105" s="341" t="s">
        <v>299</v>
      </c>
      <c r="B105" s="363" t="s">
        <v>284</v>
      </c>
      <c r="C105" s="370"/>
      <c r="D105" s="367"/>
      <c r="E105" s="371" t="s">
        <v>285</v>
      </c>
      <c r="F105" s="366"/>
      <c r="G105" s="372"/>
      <c r="H105" s="355" t="s">
        <v>286</v>
      </c>
      <c r="I105" s="361" t="s">
        <v>287</v>
      </c>
      <c r="J105" s="363" t="s">
        <v>114</v>
      </c>
      <c r="K105" s="367"/>
    </row>
    <row r="106" spans="1:11" ht="20.100000000000001" customHeight="1">
      <c r="A106" s="342"/>
      <c r="B106" s="239" t="s">
        <v>288</v>
      </c>
      <c r="C106" s="43" t="s">
        <v>289</v>
      </c>
      <c r="D106" s="95" t="s">
        <v>155</v>
      </c>
      <c r="E106" s="239" t="s">
        <v>290</v>
      </c>
      <c r="F106" s="43" t="s">
        <v>181</v>
      </c>
      <c r="G106" s="239" t="s">
        <v>291</v>
      </c>
      <c r="H106" s="356"/>
      <c r="I106" s="368"/>
      <c r="J106" s="43" t="s">
        <v>290</v>
      </c>
      <c r="K106" s="43" t="s">
        <v>292</v>
      </c>
    </row>
    <row r="107" spans="1:11" ht="21" customHeight="1">
      <c r="A107" s="62" t="s">
        <v>149</v>
      </c>
      <c r="B107" s="253">
        <v>16</v>
      </c>
      <c r="C107" s="272">
        <v>7</v>
      </c>
      <c r="D107" s="289">
        <v>5</v>
      </c>
      <c r="E107" s="272">
        <v>16.7</v>
      </c>
      <c r="F107" s="272">
        <v>19.399999999999999</v>
      </c>
      <c r="G107" s="272">
        <v>14.2</v>
      </c>
      <c r="H107" s="272">
        <v>64</v>
      </c>
      <c r="I107" s="272">
        <v>103.9</v>
      </c>
      <c r="J107" s="272">
        <v>5.7</v>
      </c>
      <c r="K107" s="289">
        <v>14.4</v>
      </c>
    </row>
    <row r="108" spans="1:11" ht="21" customHeight="1">
      <c r="A108" s="40" t="s">
        <v>57</v>
      </c>
      <c r="B108" s="254">
        <v>46.5</v>
      </c>
      <c r="C108" s="273">
        <v>41.5</v>
      </c>
      <c r="D108" s="290">
        <v>3</v>
      </c>
      <c r="E108" s="273">
        <v>19.899999999999999</v>
      </c>
      <c r="F108" s="273">
        <v>23</v>
      </c>
      <c r="G108" s="273">
        <v>17.600000000000001</v>
      </c>
      <c r="H108" s="273">
        <v>73</v>
      </c>
      <c r="I108" s="273">
        <v>134.9</v>
      </c>
      <c r="J108" s="273">
        <v>4.8</v>
      </c>
      <c r="K108" s="290">
        <v>12.8</v>
      </c>
    </row>
    <row r="109" spans="1:11" ht="21" customHeight="1">
      <c r="A109" s="40" t="s">
        <v>300</v>
      </c>
      <c r="B109" s="256" t="s">
        <v>308</v>
      </c>
      <c r="C109" s="275" t="s">
        <v>215</v>
      </c>
      <c r="D109" s="292" t="s">
        <v>142</v>
      </c>
      <c r="E109" s="273">
        <v>19.600000000000001</v>
      </c>
      <c r="F109" s="273">
        <v>22.5</v>
      </c>
      <c r="G109" s="273">
        <v>17.100000000000001</v>
      </c>
      <c r="H109" s="273">
        <v>75</v>
      </c>
      <c r="I109" s="273">
        <v>87.5</v>
      </c>
      <c r="J109" s="273">
        <v>5.3</v>
      </c>
      <c r="K109" s="290">
        <v>15.1</v>
      </c>
    </row>
    <row r="110" spans="1:11" ht="21" customHeight="1">
      <c r="A110" s="40" t="s">
        <v>167</v>
      </c>
      <c r="B110" s="254">
        <v>95</v>
      </c>
      <c r="C110" s="273">
        <v>54</v>
      </c>
      <c r="D110" s="290">
        <v>9</v>
      </c>
      <c r="E110" s="273">
        <v>20.5</v>
      </c>
      <c r="F110" s="273">
        <v>23.3</v>
      </c>
      <c r="G110" s="273">
        <v>18.2</v>
      </c>
      <c r="H110" s="273">
        <v>70</v>
      </c>
      <c r="I110" s="273">
        <v>133</v>
      </c>
      <c r="J110" s="273">
        <v>5.5</v>
      </c>
      <c r="K110" s="290">
        <v>11.4</v>
      </c>
    </row>
    <row r="111" spans="1:11" ht="21" customHeight="1">
      <c r="A111" s="40" t="s">
        <v>301</v>
      </c>
      <c r="B111" s="254">
        <v>173</v>
      </c>
      <c r="C111" s="273">
        <v>47</v>
      </c>
      <c r="D111" s="290">
        <v>10</v>
      </c>
      <c r="E111" s="273">
        <v>23.7</v>
      </c>
      <c r="F111" s="273">
        <v>26.7</v>
      </c>
      <c r="G111" s="273">
        <v>21.3</v>
      </c>
      <c r="H111" s="273">
        <v>73</v>
      </c>
      <c r="I111" s="273">
        <v>219.4</v>
      </c>
      <c r="J111" s="273">
        <v>4.8</v>
      </c>
      <c r="K111" s="290">
        <v>13.3</v>
      </c>
    </row>
    <row r="112" spans="1:11" ht="21" customHeight="1">
      <c r="A112" s="40" t="s">
        <v>303</v>
      </c>
      <c r="B112" s="254">
        <v>527.5</v>
      </c>
      <c r="C112" s="273">
        <v>191.5</v>
      </c>
      <c r="D112" s="290">
        <v>12</v>
      </c>
      <c r="E112" s="273">
        <v>26.4</v>
      </c>
      <c r="F112" s="273">
        <v>29.3</v>
      </c>
      <c r="G112" s="273">
        <v>24.2</v>
      </c>
      <c r="H112" s="273">
        <v>81</v>
      </c>
      <c r="I112" s="273">
        <v>159.9</v>
      </c>
      <c r="J112" s="273">
        <v>5.0999999999999996</v>
      </c>
      <c r="K112" s="290">
        <v>13.8</v>
      </c>
    </row>
    <row r="113" spans="1:11" ht="21" customHeight="1">
      <c r="A113" s="40" t="s">
        <v>304</v>
      </c>
      <c r="B113" s="254">
        <v>89</v>
      </c>
      <c r="C113" s="273">
        <v>61</v>
      </c>
      <c r="D113" s="290">
        <v>6</v>
      </c>
      <c r="E113" s="273">
        <v>29.2</v>
      </c>
      <c r="F113" s="273">
        <v>32.200000000000003</v>
      </c>
      <c r="G113" s="273">
        <v>26.8</v>
      </c>
      <c r="H113" s="273">
        <v>77</v>
      </c>
      <c r="I113" s="273">
        <v>253.8</v>
      </c>
      <c r="J113" s="273">
        <v>5.0999999999999996</v>
      </c>
      <c r="K113" s="290">
        <v>11</v>
      </c>
    </row>
    <row r="114" spans="1:11" ht="21" customHeight="1">
      <c r="A114" s="40" t="s">
        <v>305</v>
      </c>
      <c r="B114" s="254">
        <v>53.5</v>
      </c>
      <c r="C114" s="273">
        <v>16.5</v>
      </c>
      <c r="D114" s="290">
        <v>8</v>
      </c>
      <c r="E114" s="273">
        <v>29.5</v>
      </c>
      <c r="F114" s="273">
        <v>32.700000000000003</v>
      </c>
      <c r="G114" s="273">
        <v>27.3</v>
      </c>
      <c r="H114" s="273">
        <v>76</v>
      </c>
      <c r="I114" s="273">
        <v>222.6</v>
      </c>
      <c r="J114" s="273">
        <v>4.9000000000000004</v>
      </c>
      <c r="K114" s="290">
        <v>19.399999999999999</v>
      </c>
    </row>
    <row r="115" spans="1:11" ht="21" customHeight="1">
      <c r="A115" s="40" t="s">
        <v>250</v>
      </c>
      <c r="B115" s="254">
        <v>29.5</v>
      </c>
      <c r="C115" s="273">
        <v>16</v>
      </c>
      <c r="D115" s="290">
        <v>5</v>
      </c>
      <c r="E115" s="273">
        <v>29</v>
      </c>
      <c r="F115" s="273">
        <v>32.200000000000003</v>
      </c>
      <c r="G115" s="273">
        <v>26.9</v>
      </c>
      <c r="H115" s="273">
        <v>70</v>
      </c>
      <c r="I115" s="273">
        <v>218.7</v>
      </c>
      <c r="J115" s="273">
        <v>5.6</v>
      </c>
      <c r="K115" s="290">
        <v>13.2</v>
      </c>
    </row>
    <row r="116" spans="1:11" ht="21" customHeight="1">
      <c r="A116" s="40" t="s">
        <v>274</v>
      </c>
      <c r="B116" s="254">
        <v>317</v>
      </c>
      <c r="C116" s="273">
        <v>73</v>
      </c>
      <c r="D116" s="290">
        <v>13</v>
      </c>
      <c r="E116" s="273">
        <v>25.3</v>
      </c>
      <c r="F116" s="273">
        <v>28</v>
      </c>
      <c r="G116" s="273">
        <v>23.4</v>
      </c>
      <c r="H116" s="273">
        <v>73</v>
      </c>
      <c r="I116" s="273">
        <v>117.1</v>
      </c>
      <c r="J116" s="273">
        <v>5.6</v>
      </c>
      <c r="K116" s="290">
        <v>17.5</v>
      </c>
    </row>
    <row r="117" spans="1:11" ht="21" customHeight="1">
      <c r="A117" s="40" t="s">
        <v>205</v>
      </c>
      <c r="B117" s="254">
        <v>158.5</v>
      </c>
      <c r="C117" s="273">
        <v>45</v>
      </c>
      <c r="D117" s="290">
        <v>11</v>
      </c>
      <c r="E117" s="273">
        <v>22.7</v>
      </c>
      <c r="F117" s="273">
        <v>25.4</v>
      </c>
      <c r="G117" s="273">
        <v>20.7</v>
      </c>
      <c r="H117" s="273">
        <v>70</v>
      </c>
      <c r="I117" s="273">
        <v>110.8</v>
      </c>
      <c r="J117" s="273">
        <v>5.8</v>
      </c>
      <c r="K117" s="290">
        <v>12.9</v>
      </c>
    </row>
    <row r="118" spans="1:11" ht="21" customHeight="1">
      <c r="A118" s="41" t="s">
        <v>306</v>
      </c>
      <c r="B118" s="255">
        <v>154.5</v>
      </c>
      <c r="C118" s="274">
        <v>60</v>
      </c>
      <c r="D118" s="291">
        <v>11</v>
      </c>
      <c r="E118" s="274">
        <v>18.3</v>
      </c>
      <c r="F118" s="274">
        <v>20.9</v>
      </c>
      <c r="G118" s="274">
        <v>16</v>
      </c>
      <c r="H118" s="274">
        <v>64</v>
      </c>
      <c r="I118" s="274">
        <v>115</v>
      </c>
      <c r="J118" s="274">
        <v>5</v>
      </c>
      <c r="K118" s="291">
        <v>12.4</v>
      </c>
    </row>
    <row r="119" spans="1:11">
      <c r="A119" s="27" t="s">
        <v>230</v>
      </c>
      <c r="B119" s="249"/>
      <c r="C119" s="249"/>
      <c r="D119" s="249"/>
      <c r="E119" s="249"/>
      <c r="F119" s="249"/>
      <c r="G119" s="249"/>
      <c r="H119" s="249"/>
      <c r="I119" s="249"/>
      <c r="K119" s="261" t="s">
        <v>79</v>
      </c>
    </row>
    <row r="120" spans="1:11" ht="12" customHeight="1">
      <c r="A120" s="369" t="s">
        <v>298</v>
      </c>
      <c r="B120" s="369"/>
      <c r="C120" s="369"/>
      <c r="D120" s="369"/>
      <c r="E120" s="369"/>
      <c r="F120" s="369"/>
      <c r="G120" s="369"/>
      <c r="H120" s="369"/>
      <c r="I120" s="369"/>
      <c r="J120" s="369"/>
      <c r="K120" s="369"/>
    </row>
    <row r="121" spans="1:11" ht="17.25">
      <c r="A121" s="339" t="s">
        <v>309</v>
      </c>
      <c r="B121" s="339"/>
      <c r="C121" s="339"/>
      <c r="D121" s="339"/>
      <c r="E121" s="339"/>
      <c r="F121" s="339"/>
      <c r="G121" s="339"/>
      <c r="H121" s="339"/>
      <c r="I121" s="339"/>
      <c r="J121" s="339"/>
      <c r="K121" s="339"/>
    </row>
    <row r="122" spans="1:11" ht="20.100000000000001" customHeight="1"/>
    <row r="123" spans="1:11" ht="20.100000000000001" customHeight="1">
      <c r="A123" s="341" t="s">
        <v>299</v>
      </c>
      <c r="B123" s="363" t="s">
        <v>284</v>
      </c>
      <c r="C123" s="370"/>
      <c r="D123" s="367"/>
      <c r="E123" s="371" t="s">
        <v>285</v>
      </c>
      <c r="F123" s="366"/>
      <c r="G123" s="372"/>
      <c r="H123" s="355" t="s">
        <v>286</v>
      </c>
      <c r="I123" s="361" t="s">
        <v>287</v>
      </c>
      <c r="J123" s="363" t="s">
        <v>114</v>
      </c>
      <c r="K123" s="367"/>
    </row>
    <row r="124" spans="1:11" ht="20.100000000000001" customHeight="1">
      <c r="A124" s="342"/>
      <c r="B124" s="239" t="s">
        <v>288</v>
      </c>
      <c r="C124" s="43" t="s">
        <v>289</v>
      </c>
      <c r="D124" s="95" t="s">
        <v>155</v>
      </c>
      <c r="E124" s="239" t="s">
        <v>290</v>
      </c>
      <c r="F124" s="43" t="s">
        <v>181</v>
      </c>
      <c r="G124" s="239" t="s">
        <v>291</v>
      </c>
      <c r="H124" s="356"/>
      <c r="I124" s="368"/>
      <c r="J124" s="43" t="s">
        <v>290</v>
      </c>
      <c r="K124" s="43" t="s">
        <v>292</v>
      </c>
    </row>
    <row r="125" spans="1:11" ht="20.100000000000001" customHeight="1">
      <c r="A125" s="62" t="s">
        <v>149</v>
      </c>
      <c r="B125" s="253">
        <v>89</v>
      </c>
      <c r="C125" s="272">
        <v>26</v>
      </c>
      <c r="D125" s="289">
        <v>11</v>
      </c>
      <c r="E125" s="272">
        <v>18.5</v>
      </c>
      <c r="F125" s="272">
        <v>25.9</v>
      </c>
      <c r="G125" s="272">
        <v>12.9</v>
      </c>
      <c r="H125" s="272">
        <v>70</v>
      </c>
      <c r="I125" s="272">
        <v>64.8</v>
      </c>
      <c r="J125" s="272">
        <v>4.8</v>
      </c>
      <c r="K125" s="289">
        <v>14</v>
      </c>
    </row>
    <row r="126" spans="1:11" ht="20.100000000000001" customHeight="1">
      <c r="A126" s="40" t="s">
        <v>57</v>
      </c>
      <c r="B126" s="254">
        <v>108</v>
      </c>
      <c r="C126" s="273">
        <v>30</v>
      </c>
      <c r="D126" s="290">
        <v>12</v>
      </c>
      <c r="E126" s="273">
        <v>16.100000000000001</v>
      </c>
      <c r="F126" s="273">
        <v>24.7</v>
      </c>
      <c r="G126" s="273">
        <v>10.7</v>
      </c>
      <c r="H126" s="273">
        <v>63</v>
      </c>
      <c r="I126" s="273">
        <v>62.3</v>
      </c>
      <c r="J126" s="273">
        <v>5.7</v>
      </c>
      <c r="K126" s="290">
        <v>12.8</v>
      </c>
    </row>
    <row r="127" spans="1:11" ht="20.100000000000001" customHeight="1">
      <c r="A127" s="40" t="s">
        <v>300</v>
      </c>
      <c r="B127" s="254">
        <v>136.5</v>
      </c>
      <c r="C127" s="273">
        <v>55</v>
      </c>
      <c r="D127" s="290">
        <v>8</v>
      </c>
      <c r="E127" s="273">
        <v>18.7</v>
      </c>
      <c r="F127" s="273">
        <v>25.9</v>
      </c>
      <c r="G127" s="273">
        <v>10.7</v>
      </c>
      <c r="H127" s="273">
        <v>64</v>
      </c>
      <c r="I127" s="273">
        <v>146.6</v>
      </c>
      <c r="J127" s="273">
        <v>4.8</v>
      </c>
      <c r="K127" s="290">
        <v>11.6</v>
      </c>
    </row>
    <row r="128" spans="1:11" ht="20.100000000000001" customHeight="1">
      <c r="A128" s="40" t="s">
        <v>167</v>
      </c>
      <c r="B128" s="254">
        <v>67</v>
      </c>
      <c r="C128" s="273">
        <v>23.5</v>
      </c>
      <c r="D128" s="290">
        <v>9</v>
      </c>
      <c r="E128" s="273">
        <v>21.4</v>
      </c>
      <c r="F128" s="273">
        <v>28.3</v>
      </c>
      <c r="G128" s="273">
        <v>15</v>
      </c>
      <c r="H128" s="273">
        <v>70</v>
      </c>
      <c r="I128" s="273">
        <v>118.5</v>
      </c>
      <c r="J128" s="273">
        <v>5</v>
      </c>
      <c r="K128" s="290">
        <v>12.3</v>
      </c>
    </row>
    <row r="129" spans="1:11" ht="20.100000000000001" customHeight="1">
      <c r="A129" s="40" t="s">
        <v>301</v>
      </c>
      <c r="B129" s="254">
        <v>130</v>
      </c>
      <c r="C129" s="273">
        <v>47.5</v>
      </c>
      <c r="D129" s="290">
        <v>10</v>
      </c>
      <c r="E129" s="273">
        <v>24.1</v>
      </c>
      <c r="F129" s="273">
        <v>30.7</v>
      </c>
      <c r="G129" s="273">
        <v>16.899999999999999</v>
      </c>
      <c r="H129" s="273">
        <v>74</v>
      </c>
      <c r="I129" s="273">
        <v>151.80000000000001</v>
      </c>
      <c r="J129" s="273">
        <v>4.7</v>
      </c>
      <c r="K129" s="290">
        <v>11.6</v>
      </c>
    </row>
    <row r="130" spans="1:11" ht="20.100000000000001" customHeight="1">
      <c r="A130" s="40" t="s">
        <v>303</v>
      </c>
      <c r="B130" s="254">
        <v>104.5</v>
      </c>
      <c r="C130" s="273">
        <v>33</v>
      </c>
      <c r="D130" s="290">
        <v>11</v>
      </c>
      <c r="E130" s="273">
        <v>27.6</v>
      </c>
      <c r="F130" s="273">
        <v>32.9</v>
      </c>
      <c r="G130" s="273">
        <v>23.6</v>
      </c>
      <c r="H130" s="273">
        <v>80</v>
      </c>
      <c r="I130" s="273">
        <v>167.4</v>
      </c>
      <c r="J130" s="273">
        <v>4.8</v>
      </c>
      <c r="K130" s="290">
        <v>13.5</v>
      </c>
    </row>
    <row r="131" spans="1:11" ht="20.100000000000001" customHeight="1">
      <c r="A131" s="40" t="s">
        <v>304</v>
      </c>
      <c r="B131" s="254">
        <v>30</v>
      </c>
      <c r="C131" s="273">
        <v>9</v>
      </c>
      <c r="D131" s="290">
        <v>8</v>
      </c>
      <c r="E131" s="273">
        <v>29.4</v>
      </c>
      <c r="F131" s="273">
        <v>33.799999999999997</v>
      </c>
      <c r="G131" s="273">
        <v>24.8</v>
      </c>
      <c r="H131" s="273">
        <v>72</v>
      </c>
      <c r="I131" s="273">
        <v>256.8</v>
      </c>
      <c r="J131" s="273">
        <v>4.7</v>
      </c>
      <c r="K131" s="290">
        <v>12.9</v>
      </c>
    </row>
    <row r="132" spans="1:11" ht="20.100000000000001" customHeight="1">
      <c r="A132" s="40" t="s">
        <v>305</v>
      </c>
      <c r="B132" s="254">
        <v>126</v>
      </c>
      <c r="C132" s="273">
        <v>40</v>
      </c>
      <c r="D132" s="290">
        <v>11</v>
      </c>
      <c r="E132" s="273">
        <v>29</v>
      </c>
      <c r="F132" s="273">
        <v>33.6</v>
      </c>
      <c r="G132" s="273">
        <v>24.6</v>
      </c>
      <c r="H132" s="273">
        <v>73</v>
      </c>
      <c r="I132" s="273">
        <v>243.3</v>
      </c>
      <c r="J132" s="273">
        <v>4.3</v>
      </c>
      <c r="K132" s="290">
        <v>14.1</v>
      </c>
    </row>
    <row r="133" spans="1:11" ht="20.100000000000001" customHeight="1">
      <c r="A133" s="40" t="s">
        <v>250</v>
      </c>
      <c r="B133" s="254">
        <v>180.5</v>
      </c>
      <c r="C133" s="273">
        <v>61</v>
      </c>
      <c r="D133" s="290">
        <v>13</v>
      </c>
      <c r="E133" s="273">
        <v>28.2</v>
      </c>
      <c r="F133" s="273">
        <v>32.700000000000003</v>
      </c>
      <c r="G133" s="273">
        <v>23.5</v>
      </c>
      <c r="H133" s="273">
        <v>74</v>
      </c>
      <c r="I133" s="273">
        <v>150.5</v>
      </c>
      <c r="J133" s="273">
        <v>4.9000000000000004</v>
      </c>
      <c r="K133" s="290">
        <v>14.8</v>
      </c>
    </row>
    <row r="134" spans="1:11" ht="20.100000000000001" customHeight="1">
      <c r="A134" s="40" t="s">
        <v>274</v>
      </c>
      <c r="B134" s="254">
        <v>92</v>
      </c>
      <c r="C134" s="273">
        <v>25</v>
      </c>
      <c r="D134" s="290">
        <v>8</v>
      </c>
      <c r="E134" s="273">
        <v>26.4</v>
      </c>
      <c r="F134" s="273">
        <v>31.4</v>
      </c>
      <c r="G134" s="273">
        <v>18.7</v>
      </c>
      <c r="H134" s="273">
        <v>72</v>
      </c>
      <c r="I134" s="273">
        <v>208.1</v>
      </c>
      <c r="J134" s="273">
        <v>4.5</v>
      </c>
      <c r="K134" s="290">
        <v>13.1</v>
      </c>
    </row>
    <row r="135" spans="1:11" ht="20.100000000000001" customHeight="1">
      <c r="A135" s="40" t="s">
        <v>205</v>
      </c>
      <c r="B135" s="254">
        <v>188</v>
      </c>
      <c r="C135" s="273">
        <v>55.5</v>
      </c>
      <c r="D135" s="290">
        <v>9</v>
      </c>
      <c r="E135" s="273">
        <v>22.5</v>
      </c>
      <c r="F135" s="273">
        <v>30.8</v>
      </c>
      <c r="G135" s="273">
        <v>14.4</v>
      </c>
      <c r="H135" s="273">
        <v>72</v>
      </c>
      <c r="I135" s="273">
        <v>114.5</v>
      </c>
      <c r="J135" s="273">
        <v>5.0999999999999996</v>
      </c>
      <c r="K135" s="290">
        <v>13.9</v>
      </c>
    </row>
    <row r="136" spans="1:11" ht="20.100000000000001" customHeight="1">
      <c r="A136" s="41" t="s">
        <v>306</v>
      </c>
      <c r="B136" s="255">
        <v>33.5</v>
      </c>
      <c r="C136" s="274">
        <v>14.5</v>
      </c>
      <c r="D136" s="291">
        <v>3</v>
      </c>
      <c r="E136" s="274">
        <v>18.7</v>
      </c>
      <c r="F136" s="274">
        <v>24.9</v>
      </c>
      <c r="G136" s="274">
        <v>13.4</v>
      </c>
      <c r="H136" s="274">
        <v>64</v>
      </c>
      <c r="I136" s="274">
        <v>130.5</v>
      </c>
      <c r="J136" s="274">
        <v>4.9000000000000004</v>
      </c>
      <c r="K136" s="291">
        <v>15.9</v>
      </c>
    </row>
    <row r="137" spans="1:11">
      <c r="A137" s="27" t="s">
        <v>230</v>
      </c>
      <c r="B137" s="249"/>
      <c r="C137" s="249"/>
      <c r="D137" s="249"/>
      <c r="E137" s="249"/>
      <c r="F137" s="249"/>
      <c r="G137" s="249"/>
      <c r="H137" s="249"/>
      <c r="I137" s="249"/>
      <c r="K137" s="261" t="s">
        <v>79</v>
      </c>
    </row>
    <row r="138" spans="1:11">
      <c r="A138" s="369" t="s">
        <v>298</v>
      </c>
      <c r="B138" s="369"/>
      <c r="C138" s="369"/>
      <c r="D138" s="369"/>
      <c r="E138" s="369"/>
      <c r="F138" s="369"/>
      <c r="G138" s="369"/>
      <c r="H138" s="369"/>
      <c r="I138" s="369"/>
      <c r="J138" s="369"/>
      <c r="K138" s="369"/>
    </row>
    <row r="140" spans="1:11" ht="17.25">
      <c r="A140" s="339" t="s">
        <v>312</v>
      </c>
      <c r="B140" s="339"/>
      <c r="C140" s="339"/>
      <c r="D140" s="339"/>
      <c r="E140" s="339"/>
      <c r="F140" s="339"/>
      <c r="G140" s="339"/>
      <c r="H140" s="339"/>
      <c r="I140" s="339"/>
      <c r="J140" s="339"/>
      <c r="K140" s="339"/>
    </row>
    <row r="142" spans="1:11" ht="13.5">
      <c r="A142" s="341" t="s">
        <v>299</v>
      </c>
      <c r="B142" s="363" t="s">
        <v>284</v>
      </c>
      <c r="C142" s="364"/>
      <c r="D142" s="365"/>
      <c r="E142" s="366" t="s">
        <v>285</v>
      </c>
      <c r="F142" s="366"/>
      <c r="G142" s="366"/>
      <c r="H142" s="355" t="s">
        <v>286</v>
      </c>
      <c r="I142" s="361" t="s">
        <v>287</v>
      </c>
      <c r="J142" s="363" t="s">
        <v>114</v>
      </c>
      <c r="K142" s="367"/>
    </row>
    <row r="143" spans="1:11">
      <c r="A143" s="342"/>
      <c r="B143" s="239" t="s">
        <v>288</v>
      </c>
      <c r="C143" s="43" t="s">
        <v>289</v>
      </c>
      <c r="D143" s="95" t="s">
        <v>155</v>
      </c>
      <c r="E143" s="239" t="s">
        <v>290</v>
      </c>
      <c r="F143" s="43" t="s">
        <v>181</v>
      </c>
      <c r="G143" s="239" t="s">
        <v>291</v>
      </c>
      <c r="H143" s="342"/>
      <c r="I143" s="362"/>
      <c r="J143" s="43" t="s">
        <v>290</v>
      </c>
      <c r="K143" s="43" t="s">
        <v>292</v>
      </c>
    </row>
    <row r="144" spans="1:11">
      <c r="A144" s="62" t="s">
        <v>149</v>
      </c>
      <c r="B144" s="257">
        <v>138</v>
      </c>
      <c r="C144" s="276">
        <v>58</v>
      </c>
      <c r="D144" s="293">
        <v>11</v>
      </c>
      <c r="E144" s="276">
        <v>17.8</v>
      </c>
      <c r="F144" s="276">
        <v>23.8</v>
      </c>
      <c r="G144" s="276">
        <v>10.9</v>
      </c>
      <c r="H144" s="276">
        <v>69</v>
      </c>
      <c r="I144" s="276">
        <v>94.8</v>
      </c>
      <c r="J144" s="276">
        <v>5.0999999999999996</v>
      </c>
      <c r="K144" s="293">
        <v>12.2</v>
      </c>
    </row>
    <row r="145" spans="1:11">
      <c r="A145" s="40" t="s">
        <v>57</v>
      </c>
      <c r="B145" s="258">
        <v>61</v>
      </c>
      <c r="C145" s="277">
        <v>39</v>
      </c>
      <c r="D145" s="294">
        <v>8</v>
      </c>
      <c r="E145" s="277">
        <v>18.2</v>
      </c>
      <c r="F145" s="277">
        <v>24.9</v>
      </c>
      <c r="G145" s="277">
        <v>11.4</v>
      </c>
      <c r="H145" s="277">
        <v>67</v>
      </c>
      <c r="I145" s="277">
        <v>142.80000000000001</v>
      </c>
      <c r="J145" s="277">
        <v>4.8</v>
      </c>
      <c r="K145" s="294">
        <v>12.3</v>
      </c>
    </row>
    <row r="146" spans="1:11">
      <c r="A146" s="40" t="s">
        <v>300</v>
      </c>
      <c r="B146" s="258">
        <v>188</v>
      </c>
      <c r="C146" s="277">
        <v>55</v>
      </c>
      <c r="D146" s="294">
        <v>10</v>
      </c>
      <c r="E146" s="277">
        <v>19.600000000000001</v>
      </c>
      <c r="F146" s="277">
        <v>27.3</v>
      </c>
      <c r="G146" s="277">
        <v>13.4</v>
      </c>
      <c r="H146" s="277">
        <v>74</v>
      </c>
      <c r="I146" s="277">
        <v>91.3</v>
      </c>
      <c r="J146" s="277">
        <v>5.6</v>
      </c>
      <c r="K146" s="294">
        <v>12.5</v>
      </c>
    </row>
    <row r="147" spans="1:11">
      <c r="A147" s="40" t="s">
        <v>167</v>
      </c>
      <c r="B147" s="258">
        <v>218</v>
      </c>
      <c r="C147" s="277">
        <v>91</v>
      </c>
      <c r="D147" s="294">
        <v>12</v>
      </c>
      <c r="E147" s="277">
        <v>20.7</v>
      </c>
      <c r="F147" s="277">
        <v>27.3</v>
      </c>
      <c r="G147" s="277">
        <v>13.9</v>
      </c>
      <c r="H147" s="277">
        <v>71</v>
      </c>
      <c r="I147" s="277">
        <v>99.7</v>
      </c>
      <c r="J147" s="277">
        <v>5.5</v>
      </c>
      <c r="K147" s="294">
        <v>14.8</v>
      </c>
    </row>
    <row r="148" spans="1:11">
      <c r="A148" s="40" t="s">
        <v>301</v>
      </c>
      <c r="B148" s="258">
        <v>121</v>
      </c>
      <c r="C148" s="277">
        <v>29</v>
      </c>
      <c r="D148" s="294">
        <v>9</v>
      </c>
      <c r="E148" s="277">
        <v>23.8</v>
      </c>
      <c r="F148" s="277">
        <v>30.4</v>
      </c>
      <c r="G148" s="277">
        <v>17.399999999999999</v>
      </c>
      <c r="H148" s="277">
        <v>75</v>
      </c>
      <c r="I148" s="277">
        <v>147.1</v>
      </c>
      <c r="J148" s="277">
        <v>4.5</v>
      </c>
      <c r="K148" s="294">
        <v>11.4</v>
      </c>
    </row>
    <row r="149" spans="1:11">
      <c r="A149" s="40" t="s">
        <v>303</v>
      </c>
      <c r="B149" s="258">
        <v>350</v>
      </c>
      <c r="C149" s="277">
        <v>64</v>
      </c>
      <c r="D149" s="294">
        <v>15</v>
      </c>
      <c r="E149" s="277">
        <v>26.7</v>
      </c>
      <c r="F149" s="277">
        <v>31.8</v>
      </c>
      <c r="G149" s="277">
        <v>22</v>
      </c>
      <c r="H149" s="277">
        <v>81</v>
      </c>
      <c r="I149" s="277">
        <v>137.1</v>
      </c>
      <c r="J149" s="277">
        <v>5.5</v>
      </c>
      <c r="K149" s="294">
        <v>13.6</v>
      </c>
    </row>
    <row r="150" spans="1:11">
      <c r="A150" s="40" t="s">
        <v>304</v>
      </c>
      <c r="B150" s="258">
        <v>297</v>
      </c>
      <c r="C150" s="277">
        <v>145</v>
      </c>
      <c r="D150" s="294">
        <v>9</v>
      </c>
      <c r="E150" s="277">
        <v>29.6</v>
      </c>
      <c r="F150" s="277">
        <v>34.5</v>
      </c>
      <c r="G150" s="277">
        <v>25.4</v>
      </c>
      <c r="H150" s="277">
        <v>77</v>
      </c>
      <c r="I150" s="277">
        <v>262</v>
      </c>
      <c r="J150" s="277">
        <v>5.6</v>
      </c>
      <c r="K150" s="294">
        <v>33.1</v>
      </c>
    </row>
    <row r="151" spans="1:11">
      <c r="A151" s="40" t="s">
        <v>305</v>
      </c>
      <c r="B151" s="258">
        <v>419</v>
      </c>
      <c r="C151" s="277">
        <v>246</v>
      </c>
      <c r="D151" s="294">
        <v>16</v>
      </c>
      <c r="E151" s="277">
        <v>28.8</v>
      </c>
      <c r="F151" s="277">
        <v>33.5</v>
      </c>
      <c r="G151" s="277">
        <v>24.5</v>
      </c>
      <c r="H151" s="277">
        <v>76</v>
      </c>
      <c r="I151" s="277">
        <v>169.1</v>
      </c>
      <c r="J151" s="277">
        <v>5.7</v>
      </c>
      <c r="K151" s="294">
        <v>16.399999999999999</v>
      </c>
    </row>
    <row r="152" spans="1:11">
      <c r="A152" s="40" t="s">
        <v>250</v>
      </c>
      <c r="B152" s="258">
        <v>185</v>
      </c>
      <c r="C152" s="277">
        <v>44</v>
      </c>
      <c r="D152" s="294">
        <v>19</v>
      </c>
      <c r="E152" s="277">
        <v>28.2</v>
      </c>
      <c r="F152" s="277">
        <v>32.200000000000003</v>
      </c>
      <c r="G152" s="277">
        <v>23.8</v>
      </c>
      <c r="H152" s="277">
        <v>76</v>
      </c>
      <c r="I152" s="277">
        <v>187.1</v>
      </c>
      <c r="J152" s="277">
        <v>5.0999999999999996</v>
      </c>
      <c r="K152" s="294">
        <v>21.3</v>
      </c>
    </row>
    <row r="153" spans="1:11">
      <c r="A153" s="40" t="s">
        <v>274</v>
      </c>
      <c r="B153" s="258">
        <v>43</v>
      </c>
      <c r="C153" s="277">
        <v>30</v>
      </c>
      <c r="D153" s="294">
        <v>8</v>
      </c>
      <c r="E153" s="277">
        <v>26.6</v>
      </c>
      <c r="F153" s="277">
        <v>31.9</v>
      </c>
      <c r="G153" s="277">
        <v>21.7</v>
      </c>
      <c r="H153" s="277">
        <v>68</v>
      </c>
      <c r="I153" s="277">
        <v>191.2</v>
      </c>
      <c r="J153" s="277">
        <v>6</v>
      </c>
      <c r="K153" s="294">
        <v>13.6</v>
      </c>
    </row>
    <row r="154" spans="1:11">
      <c r="A154" s="40" t="s">
        <v>205</v>
      </c>
      <c r="B154" s="258">
        <v>81</v>
      </c>
      <c r="C154" s="277">
        <v>37</v>
      </c>
      <c r="D154" s="294">
        <v>13</v>
      </c>
      <c r="E154" s="277">
        <v>22.2</v>
      </c>
      <c r="F154" s="277">
        <v>29.8</v>
      </c>
      <c r="G154" s="277">
        <v>17.3</v>
      </c>
      <c r="H154" s="277">
        <v>67</v>
      </c>
      <c r="I154" s="277">
        <v>92.3</v>
      </c>
      <c r="J154" s="277">
        <v>6.2</v>
      </c>
      <c r="K154" s="294">
        <v>13.3</v>
      </c>
    </row>
    <row r="155" spans="1:11">
      <c r="A155" s="41" t="s">
        <v>306</v>
      </c>
      <c r="B155" s="259">
        <v>143</v>
      </c>
      <c r="C155" s="278">
        <v>66</v>
      </c>
      <c r="D155" s="295">
        <v>11</v>
      </c>
      <c r="E155" s="278">
        <v>19.899999999999999</v>
      </c>
      <c r="F155" s="278">
        <v>26.6</v>
      </c>
      <c r="G155" s="278">
        <v>13.3</v>
      </c>
      <c r="H155" s="278">
        <v>65</v>
      </c>
      <c r="I155" s="278">
        <v>144.9</v>
      </c>
      <c r="J155" s="278">
        <v>5</v>
      </c>
      <c r="K155" s="295">
        <v>12.4</v>
      </c>
    </row>
    <row r="156" spans="1:11">
      <c r="A156" s="27" t="s">
        <v>230</v>
      </c>
      <c r="B156" s="249"/>
      <c r="C156" s="249"/>
      <c r="D156" s="249"/>
      <c r="E156" s="249"/>
      <c r="F156" s="249"/>
      <c r="G156" s="249"/>
      <c r="H156" s="249"/>
      <c r="I156" s="249"/>
      <c r="K156" s="261" t="s">
        <v>79</v>
      </c>
    </row>
    <row r="157" spans="1:11">
      <c r="A157" s="369" t="s">
        <v>298</v>
      </c>
      <c r="B157" s="369"/>
      <c r="C157" s="369"/>
      <c r="D157" s="369"/>
      <c r="E157" s="369"/>
      <c r="F157" s="369"/>
      <c r="G157" s="369"/>
      <c r="H157" s="369"/>
      <c r="I157" s="369"/>
      <c r="J157" s="369"/>
      <c r="K157" s="369"/>
    </row>
    <row r="159" spans="1:11" ht="17.25">
      <c r="A159" s="339" t="s">
        <v>314</v>
      </c>
      <c r="B159" s="339"/>
      <c r="C159" s="339"/>
      <c r="D159" s="339"/>
      <c r="E159" s="339"/>
      <c r="F159" s="339"/>
      <c r="G159" s="339"/>
      <c r="H159" s="339"/>
      <c r="I159" s="339"/>
      <c r="J159" s="339"/>
      <c r="K159" s="339"/>
    </row>
    <row r="161" spans="1:11" ht="13.5">
      <c r="A161" s="341" t="s">
        <v>299</v>
      </c>
      <c r="B161" s="363" t="s">
        <v>284</v>
      </c>
      <c r="C161" s="364"/>
      <c r="D161" s="365"/>
      <c r="E161" s="366" t="s">
        <v>285</v>
      </c>
      <c r="F161" s="366"/>
      <c r="G161" s="366"/>
      <c r="H161" s="355" t="s">
        <v>286</v>
      </c>
      <c r="I161" s="361" t="s">
        <v>287</v>
      </c>
      <c r="J161" s="363" t="s">
        <v>114</v>
      </c>
      <c r="K161" s="367"/>
    </row>
    <row r="162" spans="1:11">
      <c r="A162" s="342"/>
      <c r="B162" s="239" t="s">
        <v>288</v>
      </c>
      <c r="C162" s="43" t="s">
        <v>289</v>
      </c>
      <c r="D162" s="95" t="s">
        <v>155</v>
      </c>
      <c r="E162" s="239" t="s">
        <v>290</v>
      </c>
      <c r="F162" s="43" t="s">
        <v>181</v>
      </c>
      <c r="G162" s="239" t="s">
        <v>291</v>
      </c>
      <c r="H162" s="342"/>
      <c r="I162" s="362"/>
      <c r="J162" s="43" t="s">
        <v>290</v>
      </c>
      <c r="K162" s="43" t="s">
        <v>292</v>
      </c>
    </row>
    <row r="163" spans="1:11">
      <c r="A163" s="62" t="s">
        <v>149</v>
      </c>
      <c r="B163" s="257">
        <v>136</v>
      </c>
      <c r="C163" s="276">
        <v>38</v>
      </c>
      <c r="D163" s="293">
        <v>11</v>
      </c>
      <c r="E163" s="276">
        <v>18.100000000000001</v>
      </c>
      <c r="F163" s="276">
        <v>25.4</v>
      </c>
      <c r="G163" s="276">
        <v>10.199999999999999</v>
      </c>
      <c r="H163" s="276">
        <v>72</v>
      </c>
      <c r="I163" s="276">
        <v>80.900000000000006</v>
      </c>
      <c r="J163" s="276">
        <v>5.4</v>
      </c>
      <c r="K163" s="293">
        <v>14</v>
      </c>
    </row>
    <row r="164" spans="1:11">
      <c r="A164" s="40" t="s">
        <v>57</v>
      </c>
      <c r="B164" s="258">
        <v>92</v>
      </c>
      <c r="C164" s="277">
        <v>32</v>
      </c>
      <c r="D164" s="294">
        <v>11</v>
      </c>
      <c r="E164" s="277">
        <v>17.899999999999999</v>
      </c>
      <c r="F164" s="277">
        <v>25.3</v>
      </c>
      <c r="G164" s="277">
        <v>11.4</v>
      </c>
      <c r="H164" s="277">
        <v>73</v>
      </c>
      <c r="I164" s="277">
        <v>62.4</v>
      </c>
      <c r="J164" s="277">
        <v>5.4</v>
      </c>
      <c r="K164" s="294">
        <v>12.9</v>
      </c>
    </row>
    <row r="165" spans="1:11">
      <c r="A165" s="40" t="s">
        <v>300</v>
      </c>
      <c r="B165" s="258">
        <v>142</v>
      </c>
      <c r="C165" s="277">
        <v>48</v>
      </c>
      <c r="D165" s="294">
        <v>15</v>
      </c>
      <c r="E165" s="277">
        <v>18.399999999999999</v>
      </c>
      <c r="F165" s="277">
        <v>24.8</v>
      </c>
      <c r="G165" s="277">
        <v>11.6</v>
      </c>
      <c r="H165" s="277">
        <v>69</v>
      </c>
      <c r="I165" s="277">
        <v>135.1</v>
      </c>
      <c r="J165" s="277">
        <v>5.4</v>
      </c>
      <c r="K165" s="294">
        <v>15.3</v>
      </c>
    </row>
    <row r="166" spans="1:11">
      <c r="A166" s="40" t="s">
        <v>167</v>
      </c>
      <c r="B166" s="258">
        <v>254</v>
      </c>
      <c r="C166" s="277">
        <v>82</v>
      </c>
      <c r="D166" s="294">
        <v>13</v>
      </c>
      <c r="E166" s="277">
        <v>21.2</v>
      </c>
      <c r="F166" s="277">
        <v>27.9</v>
      </c>
      <c r="G166" s="277">
        <v>15.1</v>
      </c>
      <c r="H166" s="277">
        <v>76</v>
      </c>
      <c r="I166" s="277">
        <v>107.9</v>
      </c>
      <c r="J166" s="277">
        <v>5</v>
      </c>
      <c r="K166" s="294">
        <v>14.5</v>
      </c>
    </row>
    <row r="167" spans="1:11">
      <c r="A167" s="40" t="s">
        <v>301</v>
      </c>
      <c r="B167" s="258">
        <v>390</v>
      </c>
      <c r="C167" s="277">
        <v>71</v>
      </c>
      <c r="D167" s="294">
        <v>16</v>
      </c>
      <c r="E167" s="277">
        <v>24.8</v>
      </c>
      <c r="F167" s="277">
        <v>30.9</v>
      </c>
      <c r="G167" s="277">
        <v>18.899999999999999</v>
      </c>
      <c r="H167" s="277">
        <v>83</v>
      </c>
      <c r="I167" s="277">
        <v>114.5</v>
      </c>
      <c r="J167" s="277">
        <v>4.8</v>
      </c>
      <c r="K167" s="294">
        <v>14.3</v>
      </c>
    </row>
    <row r="168" spans="1:11">
      <c r="A168" s="40" t="s">
        <v>303</v>
      </c>
      <c r="B168" s="258">
        <v>352</v>
      </c>
      <c r="C168" s="277">
        <v>89</v>
      </c>
      <c r="D168" s="294">
        <v>12</v>
      </c>
      <c r="E168" s="277">
        <v>26.8</v>
      </c>
      <c r="F168" s="277">
        <v>33.200000000000003</v>
      </c>
      <c r="G168" s="277">
        <v>20.100000000000001</v>
      </c>
      <c r="H168" s="277">
        <v>85</v>
      </c>
      <c r="I168" s="277">
        <v>140.19999999999999</v>
      </c>
      <c r="J168" s="277">
        <v>5</v>
      </c>
      <c r="K168" s="294">
        <v>15.1</v>
      </c>
    </row>
    <row r="169" spans="1:11">
      <c r="A169" s="40" t="s">
        <v>304</v>
      </c>
      <c r="B169" s="258">
        <v>68</v>
      </c>
      <c r="C169" s="277">
        <v>28</v>
      </c>
      <c r="D169" s="294">
        <v>7</v>
      </c>
      <c r="E169" s="277">
        <v>29.1</v>
      </c>
      <c r="F169" s="277">
        <v>35</v>
      </c>
      <c r="G169" s="277">
        <v>24.7</v>
      </c>
      <c r="H169" s="277">
        <v>79</v>
      </c>
      <c r="I169" s="277">
        <v>236.9</v>
      </c>
      <c r="J169" s="277">
        <v>6.3</v>
      </c>
      <c r="K169" s="294">
        <v>21.7</v>
      </c>
    </row>
    <row r="170" spans="1:11">
      <c r="A170" s="40" t="s">
        <v>305</v>
      </c>
      <c r="B170" s="258">
        <v>276</v>
      </c>
      <c r="C170" s="277">
        <v>182</v>
      </c>
      <c r="D170" s="294">
        <v>14</v>
      </c>
      <c r="E170" s="277">
        <v>29.2</v>
      </c>
      <c r="F170" s="277">
        <v>33.4</v>
      </c>
      <c r="G170" s="277">
        <v>23.7</v>
      </c>
      <c r="H170" s="277">
        <v>79</v>
      </c>
      <c r="I170" s="277">
        <v>204.1</v>
      </c>
      <c r="J170" s="277">
        <v>4.5999999999999996</v>
      </c>
      <c r="K170" s="294">
        <v>14.2</v>
      </c>
    </row>
    <row r="171" spans="1:11">
      <c r="A171" s="40" t="s">
        <v>250</v>
      </c>
      <c r="B171" s="258">
        <v>141</v>
      </c>
      <c r="C171" s="277">
        <v>53</v>
      </c>
      <c r="D171" s="294">
        <v>12</v>
      </c>
      <c r="E171" s="277">
        <v>27.8</v>
      </c>
      <c r="F171" s="277">
        <v>32.9</v>
      </c>
      <c r="G171" s="277">
        <v>20.6</v>
      </c>
      <c r="H171" s="277">
        <v>75</v>
      </c>
      <c r="I171" s="277">
        <v>169.4</v>
      </c>
      <c r="J171" s="277">
        <v>4.4000000000000004</v>
      </c>
      <c r="K171" s="294">
        <v>20.8</v>
      </c>
    </row>
    <row r="172" spans="1:11">
      <c r="A172" s="40" t="s">
        <v>274</v>
      </c>
      <c r="B172" s="258">
        <v>30</v>
      </c>
      <c r="C172" s="277">
        <v>19</v>
      </c>
      <c r="D172" s="294">
        <v>4</v>
      </c>
      <c r="E172" s="277">
        <v>26.1</v>
      </c>
      <c r="F172" s="277">
        <v>32</v>
      </c>
      <c r="G172" s="277">
        <v>22</v>
      </c>
      <c r="H172" s="277">
        <v>69</v>
      </c>
      <c r="I172" s="277">
        <v>180.5</v>
      </c>
      <c r="J172" s="277">
        <v>5.0999999999999996</v>
      </c>
      <c r="K172" s="294">
        <v>11.8</v>
      </c>
    </row>
    <row r="173" spans="1:11">
      <c r="A173" s="40" t="s">
        <v>205</v>
      </c>
      <c r="B173" s="258">
        <v>143</v>
      </c>
      <c r="C173" s="277">
        <v>70</v>
      </c>
      <c r="D173" s="294">
        <v>12</v>
      </c>
      <c r="E173" s="277">
        <v>22.9</v>
      </c>
      <c r="F173" s="277">
        <v>28</v>
      </c>
      <c r="G173" s="277">
        <v>17.600000000000001</v>
      </c>
      <c r="H173" s="277">
        <v>71</v>
      </c>
      <c r="I173" s="277">
        <v>115.5</v>
      </c>
      <c r="J173" s="277">
        <v>4.4000000000000004</v>
      </c>
      <c r="K173" s="294">
        <v>11.8</v>
      </c>
    </row>
    <row r="174" spans="1:11">
      <c r="A174" s="41" t="s">
        <v>306</v>
      </c>
      <c r="B174" s="259">
        <v>159</v>
      </c>
      <c r="C174" s="278">
        <v>65</v>
      </c>
      <c r="D174" s="295">
        <v>9</v>
      </c>
      <c r="E174" s="278">
        <v>19.7</v>
      </c>
      <c r="F174" s="278">
        <v>26</v>
      </c>
      <c r="G174" s="278">
        <v>14.4</v>
      </c>
      <c r="H174" s="278">
        <v>67</v>
      </c>
      <c r="I174" s="278">
        <v>73.400000000000006</v>
      </c>
      <c r="J174" s="278">
        <v>6.1</v>
      </c>
      <c r="K174" s="295">
        <v>13.4</v>
      </c>
    </row>
    <row r="175" spans="1:11">
      <c r="A175" s="27" t="s">
        <v>230</v>
      </c>
      <c r="B175" s="249"/>
      <c r="C175" s="249"/>
      <c r="D175" s="249"/>
      <c r="E175" s="249"/>
      <c r="F175" s="249"/>
      <c r="G175" s="249"/>
      <c r="H175" s="249"/>
      <c r="I175" s="249"/>
      <c r="K175" s="261" t="s">
        <v>79</v>
      </c>
    </row>
    <row r="176" spans="1:11">
      <c r="A176" s="369" t="s">
        <v>298</v>
      </c>
      <c r="B176" s="369"/>
      <c r="C176" s="369"/>
      <c r="D176" s="369"/>
      <c r="E176" s="369"/>
      <c r="F176" s="369"/>
      <c r="G176" s="369"/>
      <c r="H176" s="369"/>
      <c r="I176" s="369"/>
      <c r="J176" s="369"/>
      <c r="K176" s="369"/>
    </row>
    <row r="177" spans="1:11" ht="17.25">
      <c r="A177" s="339" t="s">
        <v>315</v>
      </c>
      <c r="B177" s="339"/>
      <c r="C177" s="339"/>
      <c r="D177" s="339"/>
      <c r="E177" s="339"/>
      <c r="F177" s="339"/>
      <c r="G177" s="339"/>
      <c r="H177" s="339"/>
      <c r="I177" s="339"/>
      <c r="J177" s="339"/>
      <c r="K177" s="339"/>
    </row>
    <row r="179" spans="1:11" ht="13.5">
      <c r="A179" s="341" t="s">
        <v>299</v>
      </c>
      <c r="B179" s="363" t="s">
        <v>284</v>
      </c>
      <c r="C179" s="364"/>
      <c r="D179" s="365"/>
      <c r="E179" s="366" t="s">
        <v>285</v>
      </c>
      <c r="F179" s="366"/>
      <c r="G179" s="366"/>
      <c r="H179" s="355" t="s">
        <v>286</v>
      </c>
      <c r="I179" s="361" t="s">
        <v>287</v>
      </c>
      <c r="J179" s="363" t="s">
        <v>114</v>
      </c>
      <c r="K179" s="367"/>
    </row>
    <row r="180" spans="1:11">
      <c r="A180" s="342"/>
      <c r="B180" s="239" t="s">
        <v>288</v>
      </c>
      <c r="C180" s="43" t="s">
        <v>289</v>
      </c>
      <c r="D180" s="95" t="s">
        <v>155</v>
      </c>
      <c r="E180" s="239" t="s">
        <v>290</v>
      </c>
      <c r="F180" s="43" t="s">
        <v>181</v>
      </c>
      <c r="G180" s="239" t="s">
        <v>291</v>
      </c>
      <c r="H180" s="342"/>
      <c r="I180" s="362"/>
      <c r="J180" s="43" t="s">
        <v>290</v>
      </c>
      <c r="K180" s="43" t="s">
        <v>292</v>
      </c>
    </row>
    <row r="181" spans="1:11">
      <c r="A181" s="62" t="s">
        <v>149</v>
      </c>
      <c r="B181" s="260">
        <v>72</v>
      </c>
      <c r="C181" s="260">
        <v>32</v>
      </c>
      <c r="D181" s="296">
        <v>11</v>
      </c>
      <c r="E181" s="303">
        <v>16.600000000000001</v>
      </c>
      <c r="F181" s="296">
        <v>23.5</v>
      </c>
      <c r="G181" s="309">
        <v>10.8</v>
      </c>
      <c r="H181" s="296">
        <v>64</v>
      </c>
      <c r="I181" s="321">
        <v>87.7</v>
      </c>
      <c r="J181" s="276">
        <v>4.8</v>
      </c>
      <c r="K181" s="293">
        <v>14.9</v>
      </c>
    </row>
    <row r="182" spans="1:11">
      <c r="A182" s="40" t="s">
        <v>57</v>
      </c>
      <c r="B182" s="261">
        <v>146</v>
      </c>
      <c r="C182" s="261">
        <v>26</v>
      </c>
      <c r="D182" s="31">
        <v>17</v>
      </c>
      <c r="E182" s="304">
        <v>17.899999999999999</v>
      </c>
      <c r="F182" s="31">
        <v>25.3</v>
      </c>
      <c r="G182" s="310">
        <v>11.5</v>
      </c>
      <c r="H182" s="31">
        <v>74</v>
      </c>
      <c r="I182" s="322">
        <v>150.4</v>
      </c>
      <c r="J182" s="277">
        <v>5.0999999999999996</v>
      </c>
      <c r="K182" s="294">
        <v>13</v>
      </c>
    </row>
    <row r="183" spans="1:11">
      <c r="A183" s="40" t="s">
        <v>300</v>
      </c>
      <c r="B183" s="261">
        <v>127</v>
      </c>
      <c r="C183" s="261">
        <v>36</v>
      </c>
      <c r="D183" s="31">
        <v>12</v>
      </c>
      <c r="E183" s="304">
        <v>17.2</v>
      </c>
      <c r="F183" s="31">
        <v>26.2</v>
      </c>
      <c r="G183" s="310">
        <v>9</v>
      </c>
      <c r="H183" s="31">
        <v>63</v>
      </c>
      <c r="I183" s="322">
        <v>112.4</v>
      </c>
      <c r="J183" s="277">
        <v>5.0999999999999996</v>
      </c>
      <c r="K183" s="294">
        <v>13.2</v>
      </c>
    </row>
    <row r="184" spans="1:11">
      <c r="A184" s="40" t="s">
        <v>167</v>
      </c>
      <c r="B184" s="261">
        <v>89</v>
      </c>
      <c r="C184" s="261">
        <v>30</v>
      </c>
      <c r="D184" s="31">
        <v>11</v>
      </c>
      <c r="E184" s="304">
        <v>21.5</v>
      </c>
      <c r="F184" s="31">
        <v>28.6</v>
      </c>
      <c r="G184" s="310">
        <v>13.8</v>
      </c>
      <c r="H184" s="31">
        <v>71</v>
      </c>
      <c r="I184" s="322">
        <v>134.4</v>
      </c>
      <c r="J184" s="277">
        <v>4.4000000000000004</v>
      </c>
      <c r="K184" s="294">
        <v>12</v>
      </c>
    </row>
    <row r="185" spans="1:11">
      <c r="A185" s="40" t="s">
        <v>301</v>
      </c>
      <c r="B185" s="261">
        <v>179</v>
      </c>
      <c r="C185" s="261">
        <v>31</v>
      </c>
      <c r="D185" s="31">
        <v>15</v>
      </c>
      <c r="E185" s="304">
        <v>24.2</v>
      </c>
      <c r="F185" s="31">
        <v>29.5</v>
      </c>
      <c r="G185" s="310">
        <v>20</v>
      </c>
      <c r="H185" s="31">
        <v>77</v>
      </c>
      <c r="I185" s="322">
        <v>146.5</v>
      </c>
      <c r="J185" s="277">
        <v>4.7</v>
      </c>
      <c r="K185" s="294">
        <v>11.3</v>
      </c>
    </row>
    <row r="186" spans="1:11">
      <c r="A186" s="40" t="s">
        <v>303</v>
      </c>
      <c r="B186" s="261">
        <v>854</v>
      </c>
      <c r="C186" s="261">
        <v>196</v>
      </c>
      <c r="D186" s="31">
        <v>20</v>
      </c>
      <c r="E186" s="304">
        <v>26.6</v>
      </c>
      <c r="F186" s="31">
        <v>31.7</v>
      </c>
      <c r="G186" s="310">
        <v>22</v>
      </c>
      <c r="H186" s="31">
        <v>80</v>
      </c>
      <c r="I186" s="322">
        <v>167.1</v>
      </c>
      <c r="J186" s="277">
        <v>5.4</v>
      </c>
      <c r="K186" s="294">
        <v>20</v>
      </c>
    </row>
    <row r="187" spans="1:11">
      <c r="A187" s="40" t="s">
        <v>304</v>
      </c>
      <c r="B187" s="261">
        <v>19</v>
      </c>
      <c r="C187" s="261">
        <v>12</v>
      </c>
      <c r="D187" s="31">
        <v>3</v>
      </c>
      <c r="E187" s="304">
        <v>29.2</v>
      </c>
      <c r="F187" s="31">
        <v>33.9</v>
      </c>
      <c r="G187" s="310">
        <v>25</v>
      </c>
      <c r="H187" s="31">
        <v>74</v>
      </c>
      <c r="I187" s="322">
        <v>224.3</v>
      </c>
      <c r="J187" s="277">
        <v>4.3</v>
      </c>
      <c r="K187" s="294">
        <v>12.2</v>
      </c>
    </row>
    <row r="188" spans="1:11">
      <c r="A188" s="40" t="s">
        <v>305</v>
      </c>
      <c r="B188" s="261">
        <v>108</v>
      </c>
      <c r="C188" s="261">
        <v>67</v>
      </c>
      <c r="D188" s="31">
        <v>9</v>
      </c>
      <c r="E188" s="305">
        <v>29</v>
      </c>
      <c r="F188" s="31">
        <v>34.6</v>
      </c>
      <c r="G188" s="310">
        <v>23.8</v>
      </c>
      <c r="H188" s="31">
        <v>74</v>
      </c>
      <c r="I188" s="322">
        <v>172.1</v>
      </c>
      <c r="J188" s="277">
        <v>6.6</v>
      </c>
      <c r="K188" s="294">
        <v>20.100000000000001</v>
      </c>
    </row>
    <row r="189" spans="1:11">
      <c r="A189" s="40" t="s">
        <v>250</v>
      </c>
      <c r="B189" s="261">
        <v>56</v>
      </c>
      <c r="C189" s="261">
        <v>13</v>
      </c>
      <c r="D189" s="31">
        <v>13</v>
      </c>
      <c r="E189" s="304">
        <v>28.2</v>
      </c>
      <c r="F189" s="31">
        <v>32.799999999999997</v>
      </c>
      <c r="G189" s="310">
        <v>23.8</v>
      </c>
      <c r="H189" s="31">
        <v>72</v>
      </c>
      <c r="I189" s="322">
        <v>155.5</v>
      </c>
      <c r="J189" s="277">
        <v>6.1</v>
      </c>
      <c r="K189" s="294">
        <v>27.1</v>
      </c>
    </row>
    <row r="190" spans="1:11">
      <c r="A190" s="40" t="s">
        <v>274</v>
      </c>
      <c r="B190" s="261">
        <v>51</v>
      </c>
      <c r="C190" s="261">
        <v>9</v>
      </c>
      <c r="D190" s="31">
        <v>13</v>
      </c>
      <c r="E190" s="304">
        <v>26.2</v>
      </c>
      <c r="F190" s="31">
        <v>32.1</v>
      </c>
      <c r="G190" s="310">
        <v>18.600000000000001</v>
      </c>
      <c r="H190" s="31">
        <v>69</v>
      </c>
      <c r="I190" s="322">
        <v>161.69999999999999</v>
      </c>
      <c r="J190" s="277">
        <v>7.4</v>
      </c>
      <c r="K190" s="294">
        <v>25.6</v>
      </c>
    </row>
    <row r="191" spans="1:11">
      <c r="A191" s="40" t="s">
        <v>205</v>
      </c>
      <c r="B191" s="261">
        <v>62</v>
      </c>
      <c r="C191" s="261">
        <v>22</v>
      </c>
      <c r="D191" s="31">
        <v>8</v>
      </c>
      <c r="E191" s="304">
        <v>22.8</v>
      </c>
      <c r="F191" s="31">
        <v>29.1</v>
      </c>
      <c r="G191" s="310">
        <v>16.7</v>
      </c>
      <c r="H191" s="31">
        <v>66</v>
      </c>
      <c r="I191" s="322">
        <v>175.3</v>
      </c>
      <c r="J191" s="277">
        <v>5</v>
      </c>
      <c r="K191" s="294">
        <v>11.3</v>
      </c>
    </row>
    <row r="192" spans="1:11">
      <c r="A192" s="41" t="s">
        <v>306</v>
      </c>
      <c r="B192" s="262">
        <v>105</v>
      </c>
      <c r="C192" s="262">
        <v>49</v>
      </c>
      <c r="D192" s="297">
        <v>10</v>
      </c>
      <c r="E192" s="306">
        <v>17.2</v>
      </c>
      <c r="F192" s="262">
        <v>26.1</v>
      </c>
      <c r="G192" s="311">
        <v>10</v>
      </c>
      <c r="H192" s="297">
        <v>60</v>
      </c>
      <c r="I192" s="323">
        <v>112.9</v>
      </c>
      <c r="J192" s="278">
        <v>5.7</v>
      </c>
      <c r="K192" s="295">
        <v>16.899999999999999</v>
      </c>
    </row>
    <row r="193" spans="1:11">
      <c r="A193" s="27" t="s">
        <v>230</v>
      </c>
      <c r="B193" s="249"/>
      <c r="C193" s="249"/>
      <c r="D193" s="249"/>
      <c r="E193" s="249"/>
      <c r="F193" s="249"/>
      <c r="G193" s="249"/>
      <c r="H193" s="249"/>
      <c r="I193" s="249"/>
      <c r="K193" s="261" t="s">
        <v>79</v>
      </c>
    </row>
  </sheetData>
  <mergeCells count="71">
    <mergeCell ref="A60:K60"/>
    <mergeCell ref="A4:K4"/>
    <mergeCell ref="B6:D6"/>
    <mergeCell ref="E6:G6"/>
    <mergeCell ref="J6:K6"/>
    <mergeCell ref="A40:K40"/>
    <mergeCell ref="A100:K100"/>
    <mergeCell ref="A63:K63"/>
    <mergeCell ref="B65:D65"/>
    <mergeCell ref="E65:G65"/>
    <mergeCell ref="J65:K65"/>
    <mergeCell ref="A80:K80"/>
    <mergeCell ref="A103:K103"/>
    <mergeCell ref="B105:D105"/>
    <mergeCell ref="E105:G105"/>
    <mergeCell ref="J105:K105"/>
    <mergeCell ref="A120:K120"/>
    <mergeCell ref="A105:A106"/>
    <mergeCell ref="H105:H106"/>
    <mergeCell ref="I105:I106"/>
    <mergeCell ref="A121:K121"/>
    <mergeCell ref="B123:D123"/>
    <mergeCell ref="E123:G123"/>
    <mergeCell ref="J123:K123"/>
    <mergeCell ref="A138:K138"/>
    <mergeCell ref="A123:A124"/>
    <mergeCell ref="H123:H124"/>
    <mergeCell ref="I123:I124"/>
    <mergeCell ref="A140:K140"/>
    <mergeCell ref="B142:D142"/>
    <mergeCell ref="E142:G142"/>
    <mergeCell ref="J142:K142"/>
    <mergeCell ref="A157:K157"/>
    <mergeCell ref="A142:A143"/>
    <mergeCell ref="H142:H143"/>
    <mergeCell ref="I142:I143"/>
    <mergeCell ref="A159:K159"/>
    <mergeCell ref="B161:D161"/>
    <mergeCell ref="E161:G161"/>
    <mergeCell ref="J161:K161"/>
    <mergeCell ref="A176:K176"/>
    <mergeCell ref="A161:A162"/>
    <mergeCell ref="H161:H162"/>
    <mergeCell ref="I161:I162"/>
    <mergeCell ref="A65:A66"/>
    <mergeCell ref="H65:H66"/>
    <mergeCell ref="I65:I66"/>
    <mergeCell ref="A85:A86"/>
    <mergeCell ref="H85:H86"/>
    <mergeCell ref="I85:I86"/>
    <mergeCell ref="A83:K83"/>
    <mergeCell ref="B85:D85"/>
    <mergeCell ref="E85:G85"/>
    <mergeCell ref="J85:K85"/>
    <mergeCell ref="A6:A7"/>
    <mergeCell ref="H6:H7"/>
    <mergeCell ref="I6:I7"/>
    <mergeCell ref="A45:A46"/>
    <mergeCell ref="H45:H46"/>
    <mergeCell ref="I45:I46"/>
    <mergeCell ref="A43:K43"/>
    <mergeCell ref="B45:D45"/>
    <mergeCell ref="E45:G45"/>
    <mergeCell ref="J45:K45"/>
    <mergeCell ref="A179:A180"/>
    <mergeCell ref="H179:H180"/>
    <mergeCell ref="I179:I180"/>
    <mergeCell ref="A177:K177"/>
    <mergeCell ref="B179:D179"/>
    <mergeCell ref="E179:G179"/>
    <mergeCell ref="J179:K179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rowBreaks count="2" manualBreakCount="2">
    <brk id="61" max="16383" man="1"/>
    <brk id="120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showGridLines="0" view="pageBreakPreview" zoomScaleSheetLayoutView="100" workbookViewId="0"/>
  </sheetViews>
  <sheetFormatPr defaultRowHeight="12"/>
  <cols>
    <col min="1" max="1" width="8" style="27" customWidth="1"/>
    <col min="2" max="13" width="6.375" style="27" customWidth="1"/>
    <col min="14" max="14" width="8.625" style="27" customWidth="1"/>
    <col min="15" max="15" width="17.125" style="27" bestFit="1" customWidth="1"/>
    <col min="16" max="16" width="9" style="27" customWidth="1"/>
    <col min="17" max="16384" width="9" style="27"/>
  </cols>
  <sheetData>
    <row r="1" spans="1:13" ht="21.75" customHeight="1"/>
    <row r="2" spans="1:13" ht="17.25">
      <c r="A2" s="35" t="s">
        <v>336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3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1:13" ht="14.25" customHeight="1">
      <c r="A4" s="236"/>
      <c r="M4" s="31" t="s">
        <v>316</v>
      </c>
    </row>
    <row r="5" spans="1:13" s="33" customFormat="1">
      <c r="A5" s="43"/>
      <c r="B5" s="298" t="s">
        <v>302</v>
      </c>
      <c r="C5" s="298" t="s">
        <v>43</v>
      </c>
      <c r="D5" s="298" t="s">
        <v>252</v>
      </c>
      <c r="E5" s="298" t="s">
        <v>186</v>
      </c>
      <c r="F5" s="298" t="s">
        <v>95</v>
      </c>
      <c r="G5" s="298" t="s">
        <v>55</v>
      </c>
      <c r="H5" s="298" t="s">
        <v>318</v>
      </c>
      <c r="I5" s="298" t="s">
        <v>135</v>
      </c>
      <c r="J5" s="298" t="s">
        <v>3</v>
      </c>
      <c r="K5" s="298" t="s">
        <v>319</v>
      </c>
      <c r="L5" s="298" t="s">
        <v>113</v>
      </c>
      <c r="M5" s="308" t="s">
        <v>320</v>
      </c>
    </row>
    <row r="6" spans="1:13" ht="26.25" hidden="1" customHeight="1">
      <c r="A6" s="40" t="s">
        <v>218</v>
      </c>
      <c r="B6" s="326">
        <v>118</v>
      </c>
      <c r="C6" s="326">
        <v>183</v>
      </c>
      <c r="D6" s="326">
        <v>262</v>
      </c>
      <c r="E6" s="326">
        <v>232</v>
      </c>
      <c r="F6" s="326">
        <v>106</v>
      </c>
      <c r="G6" s="326">
        <v>224</v>
      </c>
      <c r="H6" s="326">
        <v>84</v>
      </c>
      <c r="I6" s="326">
        <v>357</v>
      </c>
      <c r="J6" s="326">
        <v>84</v>
      </c>
      <c r="K6" s="326">
        <v>45</v>
      </c>
      <c r="L6" s="326">
        <v>151</v>
      </c>
      <c r="M6" s="328">
        <v>92</v>
      </c>
    </row>
    <row r="7" spans="1:13" ht="26.25" hidden="1" customHeight="1">
      <c r="A7" s="40" t="s">
        <v>220</v>
      </c>
      <c r="B7" s="326">
        <v>171</v>
      </c>
      <c r="C7" s="326">
        <v>54</v>
      </c>
      <c r="D7" s="326">
        <v>84</v>
      </c>
      <c r="E7" s="326">
        <v>53</v>
      </c>
      <c r="F7" s="326">
        <v>209</v>
      </c>
      <c r="G7" s="326">
        <v>120</v>
      </c>
      <c r="H7" s="326">
        <v>160</v>
      </c>
      <c r="I7" s="326">
        <v>30</v>
      </c>
      <c r="J7" s="326">
        <v>117</v>
      </c>
      <c r="K7" s="326">
        <v>82</v>
      </c>
      <c r="L7" s="326">
        <v>83</v>
      </c>
      <c r="M7" s="328">
        <v>68</v>
      </c>
    </row>
    <row r="8" spans="1:13" ht="26.25" hidden="1" customHeight="1">
      <c r="A8" s="40" t="s">
        <v>221</v>
      </c>
      <c r="B8" s="326">
        <v>99</v>
      </c>
      <c r="C8" s="326">
        <v>88</v>
      </c>
      <c r="D8" s="326">
        <v>187</v>
      </c>
      <c r="E8" s="326">
        <v>38</v>
      </c>
      <c r="F8" s="326">
        <v>486</v>
      </c>
      <c r="G8" s="326">
        <v>114</v>
      </c>
      <c r="H8" s="326">
        <v>155</v>
      </c>
      <c r="I8" s="326">
        <v>44</v>
      </c>
      <c r="J8" s="326">
        <v>65</v>
      </c>
      <c r="K8" s="326">
        <v>279</v>
      </c>
      <c r="L8" s="326">
        <v>46</v>
      </c>
      <c r="M8" s="328">
        <v>59</v>
      </c>
    </row>
    <row r="9" spans="1:13" ht="26.25" hidden="1" customHeight="1">
      <c r="A9" s="40">
        <v>7</v>
      </c>
      <c r="B9" s="326">
        <v>67</v>
      </c>
      <c r="C9" s="326">
        <v>117</v>
      </c>
      <c r="D9" s="326">
        <v>385</v>
      </c>
      <c r="E9" s="326">
        <v>46</v>
      </c>
      <c r="F9" s="326">
        <v>146</v>
      </c>
      <c r="G9" s="326">
        <v>358</v>
      </c>
      <c r="H9" s="326">
        <v>81</v>
      </c>
      <c r="I9" s="326">
        <v>127</v>
      </c>
      <c r="J9" s="326">
        <v>192</v>
      </c>
      <c r="K9" s="326">
        <v>100</v>
      </c>
      <c r="L9" s="326">
        <v>135</v>
      </c>
      <c r="M9" s="328">
        <v>18</v>
      </c>
    </row>
    <row r="10" spans="1:13" ht="12" hidden="1" customHeight="1">
      <c r="A10" s="40">
        <v>8</v>
      </c>
      <c r="B10" s="326">
        <v>47</v>
      </c>
      <c r="C10" s="326">
        <v>94</v>
      </c>
      <c r="D10" s="326">
        <v>191</v>
      </c>
      <c r="E10" s="326">
        <v>193</v>
      </c>
      <c r="F10" s="326">
        <v>286</v>
      </c>
      <c r="G10" s="326">
        <v>124</v>
      </c>
      <c r="H10" s="326">
        <v>42</v>
      </c>
      <c r="I10" s="326">
        <v>127</v>
      </c>
      <c r="J10" s="326">
        <v>310</v>
      </c>
      <c r="K10" s="326">
        <v>59</v>
      </c>
      <c r="L10" s="326">
        <v>42</v>
      </c>
      <c r="M10" s="328">
        <v>36</v>
      </c>
    </row>
    <row r="11" spans="1:13" ht="12" hidden="1" customHeight="1">
      <c r="A11" s="40">
        <v>9</v>
      </c>
      <c r="B11" s="326">
        <v>113</v>
      </c>
      <c r="C11" s="326">
        <v>66</v>
      </c>
      <c r="D11" s="326">
        <v>125</v>
      </c>
      <c r="E11" s="326">
        <v>309</v>
      </c>
      <c r="F11" s="326">
        <v>189</v>
      </c>
      <c r="G11" s="326">
        <v>287</v>
      </c>
      <c r="H11" s="326">
        <v>52</v>
      </c>
      <c r="I11" s="326">
        <v>404</v>
      </c>
      <c r="J11" s="326">
        <v>14</v>
      </c>
      <c r="K11" s="326">
        <v>95</v>
      </c>
      <c r="L11" s="326">
        <v>187</v>
      </c>
      <c r="M11" s="328">
        <v>115</v>
      </c>
    </row>
    <row r="12" spans="1:13" ht="26.25" hidden="1" customHeight="1">
      <c r="A12" s="40" t="s">
        <v>239</v>
      </c>
      <c r="B12" s="326">
        <v>175</v>
      </c>
      <c r="C12" s="326">
        <v>343</v>
      </c>
      <c r="D12" s="326">
        <v>129</v>
      </c>
      <c r="E12" s="326">
        <v>225</v>
      </c>
      <c r="F12" s="326">
        <v>258</v>
      </c>
      <c r="G12" s="326">
        <v>399</v>
      </c>
      <c r="H12" s="326">
        <v>139</v>
      </c>
      <c r="I12" s="326">
        <v>47</v>
      </c>
      <c r="J12" s="326">
        <v>187</v>
      </c>
      <c r="K12" s="326">
        <v>255</v>
      </c>
      <c r="L12" s="326">
        <v>129</v>
      </c>
      <c r="M12" s="328">
        <v>119</v>
      </c>
    </row>
    <row r="13" spans="1:13" ht="26.25" hidden="1" customHeight="1">
      <c r="A13" s="40" t="s">
        <v>44</v>
      </c>
      <c r="B13" s="326">
        <v>76</v>
      </c>
      <c r="C13" s="326">
        <v>27</v>
      </c>
      <c r="D13" s="326">
        <v>247</v>
      </c>
      <c r="E13" s="326">
        <v>220</v>
      </c>
      <c r="F13" s="326">
        <v>110</v>
      </c>
      <c r="G13" s="326">
        <v>109</v>
      </c>
      <c r="H13" s="326">
        <v>87</v>
      </c>
      <c r="I13" s="326">
        <v>230</v>
      </c>
      <c r="J13" s="326">
        <v>299</v>
      </c>
      <c r="K13" s="326">
        <v>41</v>
      </c>
      <c r="L13" s="326">
        <v>30</v>
      </c>
      <c r="M13" s="328">
        <v>153</v>
      </c>
    </row>
    <row r="14" spans="1:13" ht="26.25" hidden="1" customHeight="1">
      <c r="A14" s="62" t="s">
        <v>208</v>
      </c>
      <c r="B14" s="326">
        <v>120</v>
      </c>
      <c r="C14" s="326">
        <v>89</v>
      </c>
      <c r="D14" s="326">
        <v>95</v>
      </c>
      <c r="E14" s="326">
        <v>397</v>
      </c>
      <c r="F14" s="326">
        <v>80</v>
      </c>
      <c r="G14" s="326">
        <v>188</v>
      </c>
      <c r="H14" s="326">
        <v>339</v>
      </c>
      <c r="I14" s="326">
        <v>243</v>
      </c>
      <c r="J14" s="326">
        <v>333</v>
      </c>
      <c r="K14" s="326">
        <v>80</v>
      </c>
      <c r="L14" s="326">
        <v>216</v>
      </c>
      <c r="M14" s="328">
        <v>186</v>
      </c>
    </row>
    <row r="15" spans="1:13" ht="26.25" hidden="1" customHeight="1">
      <c r="A15" s="40">
        <v>13</v>
      </c>
      <c r="B15" s="326">
        <v>128</v>
      </c>
      <c r="C15" s="326">
        <v>44</v>
      </c>
      <c r="D15" s="326">
        <v>128</v>
      </c>
      <c r="E15" s="326">
        <v>141</v>
      </c>
      <c r="F15" s="326">
        <v>445</v>
      </c>
      <c r="G15" s="326">
        <v>144</v>
      </c>
      <c r="H15" s="326">
        <v>60</v>
      </c>
      <c r="I15" s="326">
        <v>128</v>
      </c>
      <c r="J15" s="326">
        <v>701</v>
      </c>
      <c r="K15" s="326">
        <v>45</v>
      </c>
      <c r="L15" s="326">
        <v>4</v>
      </c>
      <c r="M15" s="328">
        <v>83</v>
      </c>
    </row>
    <row r="16" spans="1:13" ht="26.25" hidden="1" customHeight="1">
      <c r="A16" s="40">
        <v>14</v>
      </c>
      <c r="B16" s="326">
        <v>42</v>
      </c>
      <c r="C16" s="326">
        <v>47</v>
      </c>
      <c r="D16" s="326">
        <v>85</v>
      </c>
      <c r="E16" s="326">
        <v>93</v>
      </c>
      <c r="F16" s="326">
        <v>140</v>
      </c>
      <c r="G16" s="326">
        <v>216</v>
      </c>
      <c r="H16" s="326">
        <v>330</v>
      </c>
      <c r="I16" s="326">
        <v>55</v>
      </c>
      <c r="J16" s="326" t="s">
        <v>112</v>
      </c>
      <c r="K16" s="326">
        <v>229</v>
      </c>
      <c r="L16" s="326">
        <v>26</v>
      </c>
      <c r="M16" s="328">
        <v>257</v>
      </c>
    </row>
    <row r="17" spans="1:13" ht="26.25" hidden="1" customHeight="1">
      <c r="A17" s="40" t="s">
        <v>296</v>
      </c>
      <c r="B17" s="326">
        <v>82</v>
      </c>
      <c r="C17" s="326">
        <v>54</v>
      </c>
      <c r="D17" s="326">
        <v>61</v>
      </c>
      <c r="E17" s="326">
        <v>165</v>
      </c>
      <c r="F17" s="326">
        <v>165</v>
      </c>
      <c r="G17" s="326">
        <v>206</v>
      </c>
      <c r="H17" s="326">
        <v>52</v>
      </c>
      <c r="I17" s="326">
        <v>193</v>
      </c>
      <c r="J17" s="326">
        <v>179</v>
      </c>
      <c r="K17" s="326">
        <v>184</v>
      </c>
      <c r="L17" s="326">
        <v>138</v>
      </c>
      <c r="M17" s="328">
        <v>40</v>
      </c>
    </row>
    <row r="18" spans="1:13" ht="26.25" hidden="1" customHeight="1">
      <c r="A18" s="40">
        <v>16</v>
      </c>
      <c r="B18" s="326">
        <v>72</v>
      </c>
      <c r="C18" s="326">
        <v>103</v>
      </c>
      <c r="D18" s="326">
        <v>88</v>
      </c>
      <c r="E18" s="326">
        <v>53</v>
      </c>
      <c r="F18" s="326">
        <v>151</v>
      </c>
      <c r="G18" s="326">
        <v>416</v>
      </c>
      <c r="H18" s="326">
        <v>162</v>
      </c>
      <c r="I18" s="326">
        <v>126</v>
      </c>
      <c r="J18" s="326">
        <v>376</v>
      </c>
      <c r="K18" s="326">
        <v>165</v>
      </c>
      <c r="L18" s="326">
        <v>46</v>
      </c>
      <c r="M18" s="328">
        <v>59</v>
      </c>
    </row>
    <row r="19" spans="1:13" ht="26.25" hidden="1" customHeight="1">
      <c r="A19" s="40">
        <v>17</v>
      </c>
      <c r="B19" s="326">
        <v>72</v>
      </c>
      <c r="C19" s="326">
        <v>146</v>
      </c>
      <c r="D19" s="326">
        <v>127</v>
      </c>
      <c r="E19" s="326">
        <v>89</v>
      </c>
      <c r="F19" s="326">
        <v>179</v>
      </c>
      <c r="G19" s="326">
        <v>854</v>
      </c>
      <c r="H19" s="326">
        <v>19</v>
      </c>
      <c r="I19" s="326">
        <v>108</v>
      </c>
      <c r="J19" s="326">
        <v>56</v>
      </c>
      <c r="K19" s="326">
        <v>51</v>
      </c>
      <c r="L19" s="326">
        <v>62</v>
      </c>
      <c r="M19" s="328">
        <v>105</v>
      </c>
    </row>
    <row r="20" spans="1:13" ht="26.25" hidden="1" customHeight="1">
      <c r="A20" s="40">
        <v>18</v>
      </c>
      <c r="B20" s="326">
        <v>136</v>
      </c>
      <c r="C20" s="326">
        <v>92</v>
      </c>
      <c r="D20" s="326">
        <v>142</v>
      </c>
      <c r="E20" s="326">
        <v>254</v>
      </c>
      <c r="F20" s="326">
        <v>390</v>
      </c>
      <c r="G20" s="326">
        <v>352</v>
      </c>
      <c r="H20" s="326">
        <v>68</v>
      </c>
      <c r="I20" s="326">
        <v>276</v>
      </c>
      <c r="J20" s="326">
        <v>141</v>
      </c>
      <c r="K20" s="326">
        <v>30</v>
      </c>
      <c r="L20" s="326">
        <v>43</v>
      </c>
      <c r="M20" s="328">
        <v>159</v>
      </c>
    </row>
    <row r="21" spans="1:13" ht="26.25" hidden="1" customHeight="1">
      <c r="A21" s="40">
        <v>19</v>
      </c>
      <c r="B21" s="327">
        <v>138</v>
      </c>
      <c r="C21" s="327">
        <v>61</v>
      </c>
      <c r="D21" s="33">
        <v>188</v>
      </c>
      <c r="E21" s="327">
        <v>218</v>
      </c>
      <c r="F21" s="327">
        <v>121</v>
      </c>
      <c r="G21" s="327">
        <v>350</v>
      </c>
      <c r="H21" s="327">
        <v>297</v>
      </c>
      <c r="I21" s="327">
        <v>419</v>
      </c>
      <c r="J21" s="327">
        <v>185</v>
      </c>
      <c r="K21" s="327">
        <v>43</v>
      </c>
      <c r="L21" s="327">
        <v>81</v>
      </c>
      <c r="M21" s="329">
        <v>143</v>
      </c>
    </row>
    <row r="22" spans="1:13" ht="26.25" customHeight="1">
      <c r="A22" s="40">
        <v>25</v>
      </c>
      <c r="B22" s="327">
        <v>124</v>
      </c>
      <c r="C22" s="327">
        <v>95.5</v>
      </c>
      <c r="D22" s="31">
        <v>163</v>
      </c>
      <c r="E22" s="327">
        <v>172.5</v>
      </c>
      <c r="F22" s="327">
        <v>344</v>
      </c>
      <c r="G22" s="327">
        <v>125</v>
      </c>
      <c r="H22" s="327">
        <v>9.5</v>
      </c>
      <c r="I22" s="327">
        <v>55.5</v>
      </c>
      <c r="J22" s="327">
        <v>135.5</v>
      </c>
      <c r="K22" s="327">
        <v>209</v>
      </c>
      <c r="L22" s="327">
        <v>150</v>
      </c>
      <c r="M22" s="329">
        <v>131</v>
      </c>
    </row>
    <row r="23" spans="1:13" ht="26.25" customHeight="1">
      <c r="A23" s="40">
        <v>26</v>
      </c>
      <c r="B23" s="327">
        <v>58</v>
      </c>
      <c r="C23" s="327" t="s">
        <v>89</v>
      </c>
      <c r="D23" s="31">
        <v>168.5</v>
      </c>
      <c r="E23" s="327">
        <v>105</v>
      </c>
      <c r="F23" s="327">
        <v>319</v>
      </c>
      <c r="G23" s="327">
        <v>346</v>
      </c>
      <c r="H23" s="327">
        <v>479</v>
      </c>
      <c r="I23" s="327">
        <v>191.5</v>
      </c>
      <c r="J23" s="327">
        <v>92</v>
      </c>
      <c r="K23" s="327">
        <v>309</v>
      </c>
      <c r="L23" s="327">
        <v>159.5</v>
      </c>
      <c r="M23" s="329">
        <v>99.5</v>
      </c>
    </row>
    <row r="24" spans="1:13" ht="26.25" customHeight="1">
      <c r="A24" s="40">
        <v>27</v>
      </c>
      <c r="B24" s="327">
        <v>26</v>
      </c>
      <c r="C24" s="327">
        <v>63</v>
      </c>
      <c r="D24" s="31">
        <v>92</v>
      </c>
      <c r="E24" s="327">
        <v>154.5</v>
      </c>
      <c r="F24" s="327">
        <v>295.5</v>
      </c>
      <c r="G24" s="327">
        <v>133</v>
      </c>
      <c r="H24" s="327">
        <v>312</v>
      </c>
      <c r="I24" s="327">
        <v>288.5</v>
      </c>
      <c r="J24" s="327">
        <v>38</v>
      </c>
      <c r="K24" s="327">
        <v>71</v>
      </c>
      <c r="L24" s="327">
        <v>91</v>
      </c>
      <c r="M24" s="329">
        <v>80.5</v>
      </c>
    </row>
    <row r="25" spans="1:13" ht="26.25" customHeight="1">
      <c r="A25" s="40">
        <v>28</v>
      </c>
      <c r="B25" s="327">
        <v>254</v>
      </c>
      <c r="C25" s="327" t="s">
        <v>321</v>
      </c>
      <c r="D25" s="31">
        <v>153.5</v>
      </c>
      <c r="E25" s="327">
        <v>224.5</v>
      </c>
      <c r="F25" s="327">
        <v>75</v>
      </c>
      <c r="G25" s="327">
        <v>193</v>
      </c>
      <c r="H25" s="327">
        <v>126</v>
      </c>
      <c r="I25" s="327">
        <v>179</v>
      </c>
      <c r="J25" s="327">
        <v>202.5</v>
      </c>
      <c r="K25" s="327">
        <v>40</v>
      </c>
      <c r="L25" s="327">
        <v>86.5</v>
      </c>
      <c r="M25" s="329">
        <v>34</v>
      </c>
    </row>
    <row r="26" spans="1:13" ht="26.25" customHeight="1">
      <c r="A26" s="40">
        <v>29</v>
      </c>
      <c r="B26" s="327">
        <v>102.5</v>
      </c>
      <c r="C26" s="327">
        <v>107</v>
      </c>
      <c r="D26" s="31">
        <v>73.5</v>
      </c>
      <c r="E26" s="327">
        <v>78.5</v>
      </c>
      <c r="F26" s="327">
        <v>201.5</v>
      </c>
      <c r="G26" s="327">
        <v>508.5</v>
      </c>
      <c r="H26" s="327">
        <v>31</v>
      </c>
      <c r="I26" s="327">
        <v>68.5</v>
      </c>
      <c r="J26" s="327">
        <v>191.5</v>
      </c>
      <c r="K26" s="327">
        <v>192</v>
      </c>
      <c r="L26" s="327">
        <v>188</v>
      </c>
      <c r="M26" s="329">
        <v>57.5</v>
      </c>
    </row>
    <row r="27" spans="1:13" ht="26.25" customHeight="1">
      <c r="A27" s="40">
        <v>30</v>
      </c>
      <c r="B27" s="261">
        <v>93</v>
      </c>
      <c r="C27" s="261">
        <v>110.5</v>
      </c>
      <c r="D27" s="261">
        <v>184</v>
      </c>
      <c r="E27" s="261">
        <v>109.5</v>
      </c>
      <c r="F27" s="261">
        <v>34.5</v>
      </c>
      <c r="G27" s="261">
        <v>326.5</v>
      </c>
      <c r="H27" s="261">
        <v>310.5</v>
      </c>
      <c r="I27" s="261">
        <v>203.5</v>
      </c>
      <c r="J27" s="261">
        <v>272.5</v>
      </c>
      <c r="K27" s="261">
        <v>312.5</v>
      </c>
      <c r="L27" s="261">
        <v>87</v>
      </c>
      <c r="M27" s="324">
        <v>186</v>
      </c>
    </row>
    <row r="28" spans="1:13" ht="26.25" customHeight="1">
      <c r="A28" s="40" t="s">
        <v>322</v>
      </c>
      <c r="B28" s="261">
        <v>35</v>
      </c>
      <c r="C28" s="261">
        <v>129.5</v>
      </c>
      <c r="D28" s="261">
        <v>103</v>
      </c>
      <c r="E28" s="261">
        <v>93</v>
      </c>
      <c r="F28" s="261">
        <v>148.5</v>
      </c>
      <c r="G28" s="261">
        <v>620.5</v>
      </c>
      <c r="H28" s="261">
        <v>169.5</v>
      </c>
      <c r="I28" s="261">
        <v>160.5</v>
      </c>
      <c r="J28" s="261">
        <v>319.5</v>
      </c>
      <c r="K28" s="261">
        <v>32</v>
      </c>
      <c r="L28" s="261">
        <v>159.5</v>
      </c>
      <c r="M28" s="324">
        <v>141</v>
      </c>
    </row>
    <row r="29" spans="1:13" ht="26.25" customHeight="1">
      <c r="A29" s="40">
        <v>2</v>
      </c>
      <c r="B29" s="261">
        <v>39.5</v>
      </c>
      <c r="C29" s="261">
        <v>21</v>
      </c>
      <c r="D29" s="261">
        <v>146</v>
      </c>
      <c r="E29" s="261">
        <v>71</v>
      </c>
      <c r="F29" s="261">
        <v>355.5</v>
      </c>
      <c r="G29" s="261">
        <v>397</v>
      </c>
      <c r="H29" s="261">
        <v>248</v>
      </c>
      <c r="I29" s="261">
        <v>489.5</v>
      </c>
      <c r="J29" s="261">
        <v>206.5</v>
      </c>
      <c r="K29" s="261">
        <v>149.5</v>
      </c>
      <c r="L29" s="261">
        <v>31.5</v>
      </c>
      <c r="M29" s="324">
        <v>224</v>
      </c>
    </row>
    <row r="30" spans="1:13" ht="26.25" customHeight="1">
      <c r="A30" s="40">
        <v>3</v>
      </c>
      <c r="B30" s="261">
        <v>95.5</v>
      </c>
      <c r="C30" s="261">
        <v>183</v>
      </c>
      <c r="D30" s="261">
        <v>76</v>
      </c>
      <c r="E30" s="261">
        <v>115</v>
      </c>
      <c r="F30" s="261">
        <v>169</v>
      </c>
      <c r="G30" s="261">
        <v>763</v>
      </c>
      <c r="H30" s="261">
        <v>312</v>
      </c>
      <c r="I30" s="261">
        <v>81.5</v>
      </c>
      <c r="J30" s="261">
        <v>190</v>
      </c>
      <c r="K30" s="261">
        <v>84</v>
      </c>
      <c r="L30" s="261">
        <v>75.5</v>
      </c>
      <c r="M30" s="324">
        <v>74</v>
      </c>
    </row>
    <row r="31" spans="1:13" ht="26.25" customHeight="1">
      <c r="A31" s="41">
        <v>4</v>
      </c>
      <c r="B31" s="262">
        <v>110.5</v>
      </c>
      <c r="C31" s="262">
        <v>161</v>
      </c>
      <c r="D31" s="262">
        <v>191.5</v>
      </c>
      <c r="E31" s="262">
        <v>26</v>
      </c>
      <c r="F31" s="262">
        <v>404</v>
      </c>
      <c r="G31" s="262">
        <v>392.5</v>
      </c>
      <c r="H31" s="262" t="s">
        <v>323</v>
      </c>
      <c r="I31" s="262">
        <v>915</v>
      </c>
      <c r="J31" s="262">
        <v>275.5</v>
      </c>
      <c r="K31" s="262">
        <v>169</v>
      </c>
      <c r="L31" s="262">
        <v>208</v>
      </c>
      <c r="M31" s="325">
        <v>186.5</v>
      </c>
    </row>
    <row r="32" spans="1:13">
      <c r="M32" s="31" t="s">
        <v>79</v>
      </c>
    </row>
    <row r="33" spans="1:13" ht="12" customHeight="1">
      <c r="A33" s="369" t="s">
        <v>298</v>
      </c>
      <c r="B33" s="369"/>
      <c r="C33" s="369"/>
      <c r="D33" s="369"/>
      <c r="E33" s="369"/>
      <c r="F33" s="369"/>
      <c r="G33" s="369"/>
      <c r="H33" s="369"/>
      <c r="I33" s="369"/>
      <c r="J33" s="369"/>
    </row>
    <row r="35" spans="1:13" ht="41.25" customHeight="1">
      <c r="A35" s="373" t="s">
        <v>310</v>
      </c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</row>
  </sheetData>
  <mergeCells count="2">
    <mergeCell ref="A33:J33"/>
    <mergeCell ref="A35:M35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rowBreaks count="1" manualBreakCount="1">
    <brk id="7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34"/>
  <sheetViews>
    <sheetView showGridLines="0" view="pageBreakPreview" topLeftCell="A19" zoomScale="75" zoomScaleNormal="75" zoomScaleSheetLayoutView="75" workbookViewId="0">
      <selection activeCell="D29" sqref="D29"/>
    </sheetView>
  </sheetViews>
  <sheetFormatPr defaultRowHeight="12"/>
  <cols>
    <col min="1" max="1" width="9" style="1" customWidth="1"/>
    <col min="2" max="2" width="13" style="1" bestFit="1" customWidth="1"/>
    <col min="3" max="3" width="15.25" style="1" customWidth="1"/>
    <col min="4" max="4" width="9" style="1" customWidth="1"/>
    <col min="5" max="5" width="40" style="1" customWidth="1"/>
    <col min="6" max="6" width="32.5" style="1" customWidth="1"/>
    <col min="7" max="7" width="22.5" style="1" customWidth="1"/>
    <col min="8" max="8" width="15" style="1" customWidth="1"/>
    <col min="9" max="9" width="10.375" style="1" customWidth="1"/>
    <col min="10" max="10" width="9" style="1" customWidth="1"/>
    <col min="11" max="16384" width="9" style="1"/>
  </cols>
  <sheetData>
    <row r="1" spans="1:5" ht="18.75">
      <c r="A1" s="2"/>
      <c r="B1" s="10"/>
      <c r="C1" s="10"/>
      <c r="D1" s="10"/>
      <c r="E1" s="10"/>
    </row>
    <row r="2" spans="1:5" ht="23.25" customHeight="1"/>
    <row r="3" spans="1:5" ht="17.25">
      <c r="A3" s="3" t="s">
        <v>5</v>
      </c>
    </row>
    <row r="4" spans="1:5">
      <c r="A4" s="4"/>
      <c r="B4" s="4"/>
      <c r="C4" s="4"/>
      <c r="D4" s="4"/>
      <c r="E4" s="4"/>
    </row>
    <row r="5" spans="1:5" ht="18" customHeight="1">
      <c r="A5" s="4" t="s">
        <v>9</v>
      </c>
      <c r="B5" s="4"/>
      <c r="C5" s="4"/>
      <c r="D5" s="4"/>
      <c r="E5" s="4"/>
    </row>
    <row r="6" spans="1:5" ht="18" customHeight="1">
      <c r="A6" s="4" t="s">
        <v>7</v>
      </c>
      <c r="B6" s="4"/>
      <c r="C6" s="4"/>
      <c r="D6" s="4"/>
      <c r="E6" s="4"/>
    </row>
    <row r="7" spans="1:5" ht="18" customHeight="1">
      <c r="A7" s="4" t="s">
        <v>12</v>
      </c>
      <c r="B7" s="4"/>
      <c r="C7" s="4"/>
      <c r="D7" s="4"/>
      <c r="E7" s="4"/>
    </row>
    <row r="8" spans="1:5" ht="18" customHeight="1">
      <c r="A8" s="1" t="s">
        <v>6</v>
      </c>
    </row>
    <row r="9" spans="1:5" ht="18" customHeight="1"/>
    <row r="11" spans="1:5" ht="17.25">
      <c r="A11" s="5" t="s">
        <v>4</v>
      </c>
      <c r="B11" s="10"/>
      <c r="C11" s="10"/>
    </row>
    <row r="13" spans="1:5" ht="33" customHeight="1">
      <c r="A13" s="6" t="s">
        <v>16</v>
      </c>
      <c r="B13" s="6" t="s">
        <v>0</v>
      </c>
      <c r="C13" s="6" t="s">
        <v>19</v>
      </c>
    </row>
    <row r="14" spans="1:5" ht="24.95" customHeight="1">
      <c r="A14" s="7" t="s">
        <v>2</v>
      </c>
      <c r="B14" s="7" t="s">
        <v>22</v>
      </c>
      <c r="C14" s="11" t="s">
        <v>25</v>
      </c>
    </row>
    <row r="15" spans="1:5" ht="24.95" customHeight="1">
      <c r="A15" s="8" t="s">
        <v>31</v>
      </c>
      <c r="B15" s="8" t="s">
        <v>34</v>
      </c>
      <c r="C15" s="12" t="s">
        <v>35</v>
      </c>
    </row>
    <row r="16" spans="1:5" ht="24.95" customHeight="1">
      <c r="A16" s="8" t="s">
        <v>39</v>
      </c>
      <c r="B16" s="8" t="s">
        <v>40</v>
      </c>
      <c r="C16" s="12" t="s">
        <v>42</v>
      </c>
    </row>
    <row r="17" spans="1:3" ht="24.95" customHeight="1">
      <c r="A17" s="9" t="s">
        <v>21</v>
      </c>
      <c r="B17" s="9" t="s">
        <v>36</v>
      </c>
      <c r="C17" s="13" t="s">
        <v>35</v>
      </c>
    </row>
    <row r="30" spans="1:3" ht="18" customHeight="1"/>
    <row r="31" spans="1:3" ht="33" customHeight="1"/>
    <row r="32" spans="1:3" ht="21" customHeight="1"/>
    <row r="33" ht="21" customHeight="1"/>
    <row r="34" ht="21" customHeight="1"/>
  </sheetData>
  <phoneticPr fontId="4"/>
  <printOptions horizontalCentered="1"/>
  <pageMargins left="0.59055118110236227" right="0.59055118110236227" top="0.59055118110236227" bottom="0.78740157480314965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26"/>
  <sheetViews>
    <sheetView showGridLines="0" view="pageBreakPreview" topLeftCell="A28" zoomScale="85" zoomScaleNormal="115" zoomScaleSheetLayoutView="85" workbookViewId="0">
      <selection activeCell="A33" sqref="A33"/>
    </sheetView>
  </sheetViews>
  <sheetFormatPr defaultRowHeight="12"/>
  <cols>
    <col min="1" max="1" width="9" style="14" customWidth="1"/>
    <col min="2" max="2" width="11.375" style="14" bestFit="1" customWidth="1"/>
    <col min="3" max="4" width="9" style="14" customWidth="1"/>
    <col min="5" max="5" width="10.5" style="14" customWidth="1"/>
    <col min="6" max="6" width="9.875" style="14" bestFit="1" customWidth="1"/>
    <col min="7" max="7" width="8.625" style="14" customWidth="1"/>
    <col min="8" max="8" width="17.75" style="14" customWidth="1"/>
    <col min="9" max="9" width="8.5" style="14" customWidth="1"/>
    <col min="10" max="10" width="9" style="14" customWidth="1"/>
    <col min="11" max="16384" width="9" style="14"/>
  </cols>
  <sheetData>
    <row r="1" spans="1:9" ht="17.25">
      <c r="A1" s="333" t="s">
        <v>45</v>
      </c>
      <c r="B1" s="333"/>
    </row>
    <row r="2" spans="1:9">
      <c r="A2" s="14" t="s">
        <v>233</v>
      </c>
    </row>
    <row r="3" spans="1:9" ht="16.5" customHeight="1">
      <c r="A3" s="15" t="s">
        <v>10</v>
      </c>
      <c r="B3" s="20" t="s">
        <v>46</v>
      </c>
      <c r="D3" s="14" t="s">
        <v>47</v>
      </c>
    </row>
    <row r="4" spans="1:9" ht="16.5" customHeight="1">
      <c r="A4" s="16" t="s">
        <v>48</v>
      </c>
      <c r="B4" s="21">
        <v>491.23</v>
      </c>
      <c r="D4" s="14" t="s">
        <v>50</v>
      </c>
    </row>
    <row r="5" spans="1:9" ht="16.5" customHeight="1">
      <c r="A5" s="17" t="s">
        <v>56</v>
      </c>
      <c r="B5" s="22">
        <v>216.7</v>
      </c>
      <c r="D5" s="14" t="s">
        <v>60</v>
      </c>
    </row>
    <row r="6" spans="1:9" ht="16.5" customHeight="1">
      <c r="A6" s="17" t="s">
        <v>61</v>
      </c>
      <c r="B6" s="22">
        <v>455.12</v>
      </c>
      <c r="D6" s="14" t="s">
        <v>59</v>
      </c>
    </row>
    <row r="7" spans="1:9" ht="16.5" customHeight="1">
      <c r="A7" s="17" t="s">
        <v>53</v>
      </c>
      <c r="B7" s="22">
        <v>216.5</v>
      </c>
      <c r="D7" s="14" t="s">
        <v>64</v>
      </c>
    </row>
    <row r="8" spans="1:9" ht="16.5" customHeight="1">
      <c r="A8" s="17" t="s">
        <v>68</v>
      </c>
      <c r="B8" s="22">
        <v>29.35</v>
      </c>
      <c r="D8" s="14" t="s">
        <v>54</v>
      </c>
    </row>
    <row r="9" spans="1:9" ht="16.5" customHeight="1">
      <c r="A9" s="17" t="s">
        <v>66</v>
      </c>
      <c r="B9" s="22">
        <v>187.3</v>
      </c>
    </row>
    <row r="10" spans="1:9" ht="16.5" customHeight="1">
      <c r="A10" s="17" t="s">
        <v>70</v>
      </c>
      <c r="B10" s="22">
        <v>41.7</v>
      </c>
    </row>
    <row r="11" spans="1:9" ht="16.5" customHeight="1">
      <c r="A11" s="17" t="s">
        <v>71</v>
      </c>
      <c r="B11" s="22">
        <v>146.80000000000001</v>
      </c>
    </row>
    <row r="12" spans="1:9" ht="16.5" customHeight="1">
      <c r="A12" s="17" t="s">
        <v>73</v>
      </c>
      <c r="B12" s="22">
        <v>107</v>
      </c>
      <c r="D12" s="25" t="s">
        <v>76</v>
      </c>
      <c r="E12" s="27"/>
      <c r="F12" s="28">
        <v>3528</v>
      </c>
      <c r="G12" s="25" t="s">
        <v>78</v>
      </c>
    </row>
    <row r="13" spans="1:9" ht="16.5" customHeight="1">
      <c r="A13" s="17" t="s">
        <v>14</v>
      </c>
      <c r="B13" s="22">
        <v>92.3</v>
      </c>
      <c r="D13" s="25" t="s">
        <v>18</v>
      </c>
      <c r="E13" s="27"/>
      <c r="F13" s="28">
        <f>B26</f>
        <v>3522.8500000000004</v>
      </c>
      <c r="G13" s="25" t="s">
        <v>78</v>
      </c>
    </row>
    <row r="14" spans="1:9" ht="16.5" customHeight="1">
      <c r="A14" s="17" t="s">
        <v>80</v>
      </c>
      <c r="B14" s="22">
        <v>175.1</v>
      </c>
      <c r="D14" s="25" t="s">
        <v>33</v>
      </c>
      <c r="E14" s="27"/>
      <c r="F14" s="28">
        <f>F12-F13</f>
        <v>5.1499999999996362</v>
      </c>
      <c r="G14" s="25" t="s">
        <v>78</v>
      </c>
    </row>
    <row r="15" spans="1:9" ht="16.5" customHeight="1">
      <c r="A15" s="17" t="s">
        <v>82</v>
      </c>
      <c r="B15" s="22">
        <v>116.2</v>
      </c>
      <c r="I15" s="31" t="s">
        <v>281</v>
      </c>
    </row>
    <row r="16" spans="1:9" ht="16.5" customHeight="1">
      <c r="A16" s="17" t="s">
        <v>81</v>
      </c>
      <c r="B16" s="22">
        <v>260.39999999999998</v>
      </c>
      <c r="I16" s="32" t="s">
        <v>83</v>
      </c>
    </row>
    <row r="17" spans="1:8" ht="16.5" customHeight="1">
      <c r="A17" s="17" t="s">
        <v>84</v>
      </c>
      <c r="B17" s="22">
        <v>291.89999999999998</v>
      </c>
    </row>
    <row r="18" spans="1:8" ht="16.5" customHeight="1">
      <c r="A18" s="17" t="s">
        <v>20</v>
      </c>
      <c r="B18" s="22">
        <v>80.8</v>
      </c>
      <c r="F18" s="29"/>
    </row>
    <row r="19" spans="1:8" ht="16.5" customHeight="1">
      <c r="A19" s="17" t="s">
        <v>85</v>
      </c>
      <c r="B19" s="22">
        <v>60.4</v>
      </c>
      <c r="H19" s="26"/>
    </row>
    <row r="20" spans="1:8" ht="16.5" customHeight="1">
      <c r="A20" s="17" t="s">
        <v>87</v>
      </c>
      <c r="B20" s="22">
        <v>97.3</v>
      </c>
      <c r="H20" s="26"/>
    </row>
    <row r="21" spans="1:8" ht="16.5" customHeight="1">
      <c r="A21" s="17" t="s">
        <v>88</v>
      </c>
      <c r="B21" s="22">
        <v>95.6</v>
      </c>
    </row>
    <row r="22" spans="1:8" ht="16.5" customHeight="1">
      <c r="A22" s="17" t="s">
        <v>90</v>
      </c>
      <c r="B22" s="22">
        <v>74.69</v>
      </c>
    </row>
    <row r="23" spans="1:8" ht="16.5" customHeight="1">
      <c r="A23" s="17" t="s">
        <v>37</v>
      </c>
      <c r="B23" s="22">
        <v>5.8</v>
      </c>
      <c r="H23" s="26"/>
    </row>
    <row r="24" spans="1:8" ht="16.5" customHeight="1">
      <c r="A24" s="17" t="s">
        <v>92</v>
      </c>
      <c r="B24" s="22">
        <v>105.5</v>
      </c>
      <c r="D24" s="26"/>
      <c r="E24" s="26"/>
      <c r="F24" s="26"/>
      <c r="G24" s="30"/>
      <c r="H24" s="30"/>
    </row>
    <row r="25" spans="1:8" ht="16.5" customHeight="1">
      <c r="A25" s="18" t="s">
        <v>23</v>
      </c>
      <c r="B25" s="23">
        <v>175.16</v>
      </c>
    </row>
    <row r="26" spans="1:8" ht="16.5" customHeight="1">
      <c r="A26" s="19" t="s">
        <v>93</v>
      </c>
      <c r="B26" s="24">
        <f>SUM(B4:B25)</f>
        <v>3522.8500000000004</v>
      </c>
    </row>
  </sheetData>
  <mergeCells count="1">
    <mergeCell ref="A1:B1"/>
  </mergeCells>
  <phoneticPr fontId="4"/>
  <printOptions horizontalCentered="1"/>
  <pageMargins left="0.59055118110236227" right="0.59055118110236227" top="0.59055118110236227" bottom="0.78740157480314965" header="0" footer="0"/>
  <pageSetup paperSize="9" scale="9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O57"/>
  <sheetViews>
    <sheetView view="pageBreakPreview" zoomScaleSheetLayoutView="100" workbookViewId="0">
      <selection sqref="A1:K58"/>
    </sheetView>
  </sheetViews>
  <sheetFormatPr defaultRowHeight="12"/>
  <cols>
    <col min="1" max="1" width="1.375" style="27" customWidth="1"/>
    <col min="2" max="2" width="9" style="27" customWidth="1"/>
    <col min="3" max="3" width="9.75" style="27" customWidth="1"/>
    <col min="4" max="4" width="11.75" style="27" customWidth="1"/>
    <col min="5" max="5" width="13.5" style="27" customWidth="1"/>
    <col min="6" max="6" width="10.25" style="27" bestFit="1" customWidth="1"/>
    <col min="7" max="7" width="7.75" style="27" customWidth="1"/>
    <col min="8" max="8" width="7.625" style="27" customWidth="1"/>
    <col min="9" max="9" width="10.25" style="27" bestFit="1" customWidth="1"/>
    <col min="10" max="10" width="11.25" style="27" bestFit="1" customWidth="1"/>
    <col min="11" max="11" width="9.375" style="27" customWidth="1"/>
    <col min="12" max="12" width="9" style="27" hidden="1" customWidth="1"/>
    <col min="13" max="13" width="9" style="27" customWidth="1"/>
    <col min="14" max="16384" width="9" style="27"/>
  </cols>
  <sheetData>
    <row r="1" spans="2:15" ht="17.25">
      <c r="B1" s="34" t="s">
        <v>210</v>
      </c>
    </row>
    <row r="3" spans="2:15" ht="17.25">
      <c r="B3" s="35" t="s">
        <v>209</v>
      </c>
      <c r="C3" s="36"/>
      <c r="D3" s="36"/>
      <c r="E3" s="36"/>
      <c r="F3" s="36"/>
      <c r="G3" s="36"/>
      <c r="H3" s="36"/>
      <c r="I3" s="36"/>
      <c r="J3" s="36"/>
      <c r="K3" s="36"/>
    </row>
    <row r="4" spans="2:15" ht="12" customHeight="1">
      <c r="B4" s="36"/>
      <c r="C4" s="36"/>
      <c r="D4" s="36"/>
      <c r="E4" s="36"/>
      <c r="F4" s="36"/>
      <c r="G4" s="36"/>
      <c r="H4" s="36"/>
      <c r="I4" s="36"/>
      <c r="J4" s="36"/>
      <c r="K4" s="36"/>
    </row>
    <row r="5" spans="2:15">
      <c r="B5" s="37" t="s">
        <v>207</v>
      </c>
      <c r="K5" s="31" t="s">
        <v>206</v>
      </c>
    </row>
    <row r="6" spans="2:15" s="33" customFormat="1" ht="21" customHeight="1">
      <c r="B6" s="38" t="s">
        <v>17</v>
      </c>
      <c r="C6" s="335" t="s">
        <v>29</v>
      </c>
      <c r="D6" s="50" t="s">
        <v>161</v>
      </c>
      <c r="E6" s="50"/>
      <c r="F6" s="50"/>
      <c r="G6" s="50"/>
      <c r="H6" s="50"/>
      <c r="I6" s="50"/>
      <c r="J6" s="50"/>
      <c r="K6" s="50"/>
    </row>
    <row r="7" spans="2:15" s="33" customFormat="1" ht="21" customHeight="1">
      <c r="B7" s="39" t="s">
        <v>204</v>
      </c>
      <c r="C7" s="335"/>
      <c r="D7" s="43" t="s">
        <v>203</v>
      </c>
      <c r="E7" s="43" t="s">
        <v>202</v>
      </c>
      <c r="F7" s="43" t="s">
        <v>201</v>
      </c>
      <c r="G7" s="43" t="s">
        <v>200</v>
      </c>
      <c r="H7" s="43" t="s">
        <v>199</v>
      </c>
      <c r="I7" s="43" t="s">
        <v>198</v>
      </c>
      <c r="J7" s="43" t="s">
        <v>196</v>
      </c>
      <c r="K7" s="43" t="s">
        <v>195</v>
      </c>
    </row>
    <row r="8" spans="2:15" ht="21" customHeight="1">
      <c r="B8" s="40" t="s">
        <v>194</v>
      </c>
      <c r="C8" s="45">
        <v>35170</v>
      </c>
      <c r="D8" s="45" t="s">
        <v>115</v>
      </c>
      <c r="E8" s="45">
        <v>6056</v>
      </c>
      <c r="F8" s="45">
        <v>4488</v>
      </c>
      <c r="G8" s="45">
        <v>6</v>
      </c>
      <c r="H8" s="45">
        <v>727</v>
      </c>
      <c r="I8" s="45">
        <v>2120</v>
      </c>
      <c r="J8" s="45">
        <v>17843</v>
      </c>
      <c r="K8" s="55">
        <v>3930</v>
      </c>
      <c r="L8" s="58">
        <f>SUM(E8:K8)</f>
        <v>35170</v>
      </c>
      <c r="M8" s="58"/>
    </row>
    <row r="9" spans="2:15" ht="21" customHeight="1">
      <c r="B9" s="40">
        <v>21</v>
      </c>
      <c r="C9" s="45">
        <v>35170</v>
      </c>
      <c r="D9" s="45" t="s">
        <v>115</v>
      </c>
      <c r="E9" s="45">
        <v>6035</v>
      </c>
      <c r="F9" s="45">
        <v>4574</v>
      </c>
      <c r="G9" s="45">
        <v>6</v>
      </c>
      <c r="H9" s="45">
        <v>727</v>
      </c>
      <c r="I9" s="45">
        <v>2112</v>
      </c>
      <c r="J9" s="45">
        <v>17769</v>
      </c>
      <c r="K9" s="55">
        <v>3948</v>
      </c>
      <c r="L9" s="58">
        <f>SUM(E9:K9)</f>
        <v>35171</v>
      </c>
      <c r="M9" s="58"/>
    </row>
    <row r="10" spans="2:15" ht="21" customHeight="1">
      <c r="B10" s="40">
        <v>22</v>
      </c>
      <c r="C10" s="45">
        <v>35170</v>
      </c>
      <c r="D10" s="45" t="s">
        <v>115</v>
      </c>
      <c r="E10" s="45">
        <v>5989</v>
      </c>
      <c r="F10" s="45">
        <v>4623</v>
      </c>
      <c r="G10" s="45">
        <v>6</v>
      </c>
      <c r="H10" s="45">
        <v>557</v>
      </c>
      <c r="I10" s="45">
        <v>1989</v>
      </c>
      <c r="J10" s="45">
        <v>18012</v>
      </c>
      <c r="K10" s="55">
        <v>3995</v>
      </c>
      <c r="L10" s="58">
        <f>SUM(E10:K10)</f>
        <v>35171</v>
      </c>
      <c r="M10" s="58"/>
    </row>
    <row r="11" spans="2:15" ht="21" customHeight="1">
      <c r="B11" s="40">
        <v>23</v>
      </c>
      <c r="C11" s="45">
        <v>35170</v>
      </c>
      <c r="D11" s="45" t="s">
        <v>115</v>
      </c>
      <c r="E11" s="45">
        <v>5992</v>
      </c>
      <c r="F11" s="45">
        <v>4686</v>
      </c>
      <c r="G11" s="45">
        <v>6</v>
      </c>
      <c r="H11" s="45">
        <v>557</v>
      </c>
      <c r="I11" s="45">
        <v>2116</v>
      </c>
      <c r="J11" s="45">
        <v>17795</v>
      </c>
      <c r="K11" s="55">
        <v>4018</v>
      </c>
      <c r="L11" s="58">
        <f>SUM(E11:K11)</f>
        <v>35170</v>
      </c>
      <c r="M11" s="336"/>
      <c r="N11" s="336"/>
      <c r="O11" s="336"/>
    </row>
    <row r="12" spans="2:15" ht="21" customHeight="1">
      <c r="B12" s="40">
        <v>24</v>
      </c>
      <c r="C12" s="44">
        <v>35170</v>
      </c>
      <c r="D12" s="45" t="s">
        <v>115</v>
      </c>
      <c r="E12" s="45">
        <v>5909</v>
      </c>
      <c r="F12" s="45">
        <v>4712</v>
      </c>
      <c r="G12" s="45">
        <v>6</v>
      </c>
      <c r="H12" s="45">
        <v>557</v>
      </c>
      <c r="I12" s="45">
        <v>1968</v>
      </c>
      <c r="J12" s="45">
        <v>17822</v>
      </c>
      <c r="K12" s="55">
        <v>4196</v>
      </c>
      <c r="L12" s="58">
        <f>SUM(E12:K12)</f>
        <v>35170</v>
      </c>
      <c r="M12" s="58"/>
    </row>
    <row r="13" spans="2:15" ht="21" customHeight="1">
      <c r="B13" s="40">
        <v>25</v>
      </c>
      <c r="C13" s="46">
        <v>35170000</v>
      </c>
      <c r="D13" s="52">
        <v>0</v>
      </c>
      <c r="E13" s="52">
        <v>5891336</v>
      </c>
      <c r="F13" s="52">
        <v>4748919</v>
      </c>
      <c r="G13" s="52">
        <v>5928</v>
      </c>
      <c r="H13" s="52">
        <v>556834</v>
      </c>
      <c r="I13" s="52">
        <v>1955950</v>
      </c>
      <c r="J13" s="52">
        <v>17807796</v>
      </c>
      <c r="K13" s="56">
        <v>4203237</v>
      </c>
      <c r="L13" s="58"/>
      <c r="M13" s="58"/>
    </row>
    <row r="14" spans="2:15" ht="21" customHeight="1">
      <c r="B14" s="40">
        <v>26</v>
      </c>
      <c r="C14" s="46">
        <v>35170000</v>
      </c>
      <c r="D14" s="52">
        <v>0</v>
      </c>
      <c r="E14" s="52">
        <v>5871220</v>
      </c>
      <c r="F14" s="52">
        <v>4824015</v>
      </c>
      <c r="G14" s="52">
        <v>5928</v>
      </c>
      <c r="H14" s="52">
        <v>556120</v>
      </c>
      <c r="I14" s="52">
        <v>1950356</v>
      </c>
      <c r="J14" s="52">
        <v>17759331</v>
      </c>
      <c r="K14" s="56">
        <v>4203030</v>
      </c>
      <c r="L14" s="58"/>
      <c r="M14" s="58"/>
    </row>
    <row r="15" spans="2:15" ht="21" customHeight="1">
      <c r="B15" s="40">
        <v>27</v>
      </c>
      <c r="C15" s="46">
        <v>35280001</v>
      </c>
      <c r="D15" s="52">
        <v>0</v>
      </c>
      <c r="E15" s="52">
        <v>5823861</v>
      </c>
      <c r="F15" s="52">
        <v>4878737</v>
      </c>
      <c r="G15" s="52">
        <v>5928</v>
      </c>
      <c r="H15" s="52">
        <v>556120</v>
      </c>
      <c r="I15" s="52">
        <v>1936942</v>
      </c>
      <c r="J15" s="52">
        <v>17547419</v>
      </c>
      <c r="K15" s="56">
        <v>4530994</v>
      </c>
      <c r="L15" s="58"/>
      <c r="M15" s="58"/>
    </row>
    <row r="16" spans="2:15" ht="21" customHeight="1">
      <c r="B16" s="40">
        <v>28</v>
      </c>
      <c r="C16" s="46">
        <v>35280000</v>
      </c>
      <c r="D16" s="52">
        <v>0</v>
      </c>
      <c r="E16" s="52">
        <v>5833540</v>
      </c>
      <c r="F16" s="52">
        <v>4910419</v>
      </c>
      <c r="G16" s="52">
        <v>5928</v>
      </c>
      <c r="H16" s="52">
        <v>554478</v>
      </c>
      <c r="I16" s="52">
        <v>1926162</v>
      </c>
      <c r="J16" s="52">
        <v>17436852</v>
      </c>
      <c r="K16" s="56">
        <v>4612621</v>
      </c>
      <c r="L16" s="58"/>
      <c r="M16" s="58"/>
    </row>
    <row r="17" spans="2:15" ht="21" customHeight="1">
      <c r="B17" s="40">
        <v>29</v>
      </c>
      <c r="C17" s="46">
        <v>35280000</v>
      </c>
      <c r="D17" s="52">
        <v>0</v>
      </c>
      <c r="E17" s="52">
        <v>5730338</v>
      </c>
      <c r="F17" s="52">
        <v>4968346</v>
      </c>
      <c r="G17" s="52">
        <v>5928</v>
      </c>
      <c r="H17" s="52">
        <v>538057</v>
      </c>
      <c r="I17" s="52">
        <v>1855993</v>
      </c>
      <c r="J17" s="52">
        <v>17359372</v>
      </c>
      <c r="K17" s="56">
        <v>4821966</v>
      </c>
      <c r="L17" s="58"/>
      <c r="M17" s="58"/>
    </row>
    <row r="18" spans="2:15" ht="21" customHeight="1">
      <c r="B18" s="40">
        <v>30</v>
      </c>
      <c r="C18" s="46">
        <v>35280000</v>
      </c>
      <c r="D18" s="52">
        <v>0</v>
      </c>
      <c r="E18" s="52">
        <v>5697503</v>
      </c>
      <c r="F18" s="52">
        <v>5019492</v>
      </c>
      <c r="G18" s="52">
        <v>5928</v>
      </c>
      <c r="H18" s="52">
        <v>400766</v>
      </c>
      <c r="I18" s="52">
        <v>1853701</v>
      </c>
      <c r="J18" s="52">
        <v>17467804</v>
      </c>
      <c r="K18" s="56">
        <v>4834806</v>
      </c>
      <c r="L18" s="58">
        <f>SUM(E13:K13)</f>
        <v>35170000</v>
      </c>
      <c r="M18" s="58"/>
    </row>
    <row r="19" spans="2:15" ht="21" customHeight="1">
      <c r="B19" s="40" t="s">
        <v>169</v>
      </c>
      <c r="C19" s="46">
        <v>35280000</v>
      </c>
      <c r="D19" s="52">
        <v>0</v>
      </c>
      <c r="E19" s="52">
        <v>6449061</v>
      </c>
      <c r="F19" s="52">
        <v>5180317</v>
      </c>
      <c r="G19" s="52">
        <v>5928</v>
      </c>
      <c r="H19" s="52">
        <v>399064</v>
      </c>
      <c r="I19" s="52">
        <v>1842580</v>
      </c>
      <c r="J19" s="52">
        <v>16381324</v>
      </c>
      <c r="K19" s="56">
        <v>5021726</v>
      </c>
      <c r="L19" s="58">
        <f>SUM(E14:K14)</f>
        <v>35170000</v>
      </c>
      <c r="M19" s="58"/>
    </row>
    <row r="20" spans="2:15" ht="21" customHeight="1">
      <c r="B20" s="40">
        <v>2</v>
      </c>
      <c r="C20" s="46">
        <v>35280000</v>
      </c>
      <c r="D20" s="52">
        <v>0</v>
      </c>
      <c r="E20" s="52">
        <v>6424959</v>
      </c>
      <c r="F20" s="52">
        <v>5217574</v>
      </c>
      <c r="G20" s="52">
        <v>5928</v>
      </c>
      <c r="H20" s="52">
        <v>382885</v>
      </c>
      <c r="I20" s="52">
        <v>1870374</v>
      </c>
      <c r="J20" s="52">
        <v>16348774</v>
      </c>
      <c r="K20" s="56">
        <v>5029506</v>
      </c>
      <c r="L20" s="58">
        <f>SUM(E15:K15)</f>
        <v>35280001</v>
      </c>
      <c r="M20" s="58"/>
    </row>
    <row r="21" spans="2:15" ht="21" customHeight="1">
      <c r="B21" s="40">
        <v>3</v>
      </c>
      <c r="C21" s="46">
        <v>35280000</v>
      </c>
      <c r="D21" s="52">
        <v>0</v>
      </c>
      <c r="E21" s="52">
        <v>6402007</v>
      </c>
      <c r="F21" s="52">
        <v>5245593</v>
      </c>
      <c r="G21" s="52">
        <v>25940</v>
      </c>
      <c r="H21" s="52">
        <v>0</v>
      </c>
      <c r="I21" s="52">
        <v>2219756</v>
      </c>
      <c r="J21" s="52">
        <v>16345335</v>
      </c>
      <c r="K21" s="56">
        <v>5041369</v>
      </c>
      <c r="L21" s="58">
        <f>SUM(E16:K16)</f>
        <v>35280000</v>
      </c>
      <c r="M21" s="336"/>
      <c r="N21" s="336"/>
      <c r="O21" s="336"/>
    </row>
    <row r="22" spans="2:15" ht="21" customHeight="1">
      <c r="B22" s="41">
        <v>4</v>
      </c>
      <c r="C22" s="47">
        <v>35280000</v>
      </c>
      <c r="D22" s="51">
        <v>0</v>
      </c>
      <c r="E22" s="51">
        <v>6429428</v>
      </c>
      <c r="F22" s="51">
        <v>5557680</v>
      </c>
      <c r="G22" s="51">
        <v>25940</v>
      </c>
      <c r="H22" s="51">
        <v>0</v>
      </c>
      <c r="I22" s="51">
        <v>2238675</v>
      </c>
      <c r="J22" s="51">
        <v>16008139</v>
      </c>
      <c r="K22" s="57">
        <v>5020138</v>
      </c>
      <c r="L22" s="58">
        <f>SUM(E17:K17)</f>
        <v>35280000</v>
      </c>
      <c r="M22" s="58"/>
    </row>
    <row r="23" spans="2:15" ht="21" customHeight="1">
      <c r="B23" s="27" t="s">
        <v>193</v>
      </c>
      <c r="K23" s="31" t="s">
        <v>191</v>
      </c>
    </row>
    <row r="24" spans="2:15" ht="21" customHeight="1">
      <c r="K24" s="31"/>
    </row>
    <row r="25" spans="2:15" ht="21" customHeight="1">
      <c r="K25" s="31"/>
    </row>
    <row r="27" spans="2:15" ht="18.75">
      <c r="B27" s="337" t="s">
        <v>330</v>
      </c>
      <c r="C27" s="338"/>
      <c r="D27" s="338"/>
      <c r="E27" s="338"/>
      <c r="F27" s="338"/>
      <c r="G27" s="338"/>
      <c r="H27" s="338"/>
      <c r="I27" s="338"/>
      <c r="J27" s="338"/>
      <c r="K27" s="338"/>
      <c r="L27" s="42"/>
    </row>
    <row r="30" spans="2:15" ht="17.25">
      <c r="C30" s="48"/>
      <c r="D30" s="33"/>
      <c r="E30" s="33"/>
    </row>
    <row r="31" spans="2:15" ht="14.25">
      <c r="C31" s="49"/>
      <c r="D31" s="33"/>
      <c r="E31" s="33"/>
    </row>
    <row r="32" spans="2:15">
      <c r="E32" s="31"/>
    </row>
    <row r="33" spans="2:8">
      <c r="E33" s="31"/>
    </row>
    <row r="34" spans="2:8">
      <c r="D34" s="53"/>
    </row>
    <row r="35" spans="2:8">
      <c r="D35" s="53"/>
    </row>
    <row r="36" spans="2:8">
      <c r="B36" s="27" t="s">
        <v>121</v>
      </c>
      <c r="C36" s="33"/>
      <c r="D36" s="33"/>
      <c r="E36" s="33"/>
    </row>
    <row r="37" spans="2:8">
      <c r="C37" s="33"/>
      <c r="D37" s="54"/>
      <c r="E37" s="31"/>
    </row>
    <row r="38" spans="2:8">
      <c r="B38" s="33"/>
      <c r="C38" s="33"/>
      <c r="D38" s="54"/>
      <c r="E38" s="31"/>
      <c r="F38" s="33"/>
      <c r="G38" s="33"/>
      <c r="H38" s="33"/>
    </row>
    <row r="39" spans="2:8">
      <c r="C39" s="33"/>
      <c r="D39" s="54"/>
      <c r="E39" s="31"/>
    </row>
    <row r="40" spans="2:8">
      <c r="C40" s="33"/>
      <c r="D40" s="54"/>
      <c r="E40" s="31"/>
    </row>
    <row r="41" spans="2:8">
      <c r="C41" s="33"/>
      <c r="D41" s="54"/>
      <c r="E41" s="31"/>
    </row>
    <row r="42" spans="2:8">
      <c r="C42" s="33"/>
      <c r="D42" s="54"/>
      <c r="E42" s="33"/>
    </row>
    <row r="43" spans="2:8">
      <c r="B43" s="33"/>
      <c r="C43" s="33"/>
      <c r="D43" s="54"/>
      <c r="E43" s="31"/>
      <c r="F43" s="33"/>
      <c r="G43" s="33"/>
      <c r="H43" s="33"/>
    </row>
    <row r="44" spans="2:8">
      <c r="E44" s="31"/>
    </row>
    <row r="49" spans="2:5">
      <c r="B49" s="27" t="s">
        <v>329</v>
      </c>
    </row>
    <row r="50" spans="2:5">
      <c r="B50" s="27" t="s">
        <v>189</v>
      </c>
    </row>
    <row r="51" spans="2:5">
      <c r="B51" s="334" t="s">
        <v>188</v>
      </c>
      <c r="C51" s="334"/>
      <c r="D51" s="27" t="s">
        <v>176</v>
      </c>
      <c r="E51" s="27" t="s">
        <v>91</v>
      </c>
    </row>
    <row r="52" spans="2:5">
      <c r="B52" s="334" t="s">
        <v>187</v>
      </c>
      <c r="C52" s="334"/>
      <c r="D52" s="27" t="s">
        <v>176</v>
      </c>
      <c r="E52" s="27" t="s">
        <v>165</v>
      </c>
    </row>
    <row r="53" spans="2:5">
      <c r="B53" s="334" t="s">
        <v>129</v>
      </c>
      <c r="C53" s="334"/>
      <c r="D53" s="27" t="s">
        <v>176</v>
      </c>
      <c r="E53" s="27" t="s">
        <v>185</v>
      </c>
    </row>
    <row r="54" spans="2:5">
      <c r="C54" s="31" t="s">
        <v>184</v>
      </c>
      <c r="D54" s="27" t="s">
        <v>176</v>
      </c>
      <c r="E54" s="27" t="s">
        <v>183</v>
      </c>
    </row>
    <row r="55" spans="2:5">
      <c r="C55" s="31" t="s">
        <v>182</v>
      </c>
      <c r="D55" s="27" t="s">
        <v>176</v>
      </c>
      <c r="E55" s="27" t="s">
        <v>180</v>
      </c>
    </row>
    <row r="56" spans="2:5">
      <c r="C56" s="31" t="s">
        <v>74</v>
      </c>
      <c r="D56" s="27" t="s">
        <v>176</v>
      </c>
      <c r="E56" s="27" t="s">
        <v>178</v>
      </c>
    </row>
    <row r="57" spans="2:5">
      <c r="C57" s="31" t="s">
        <v>177</v>
      </c>
      <c r="D57" s="27" t="s">
        <v>176</v>
      </c>
      <c r="E57" s="27" t="s">
        <v>15</v>
      </c>
    </row>
  </sheetData>
  <mergeCells count="7">
    <mergeCell ref="B53:C53"/>
    <mergeCell ref="C6:C7"/>
    <mergeCell ref="M11:O11"/>
    <mergeCell ref="M21:O21"/>
    <mergeCell ref="B27:K27"/>
    <mergeCell ref="B51:C51"/>
    <mergeCell ref="B52:C52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28"/>
  <sheetViews>
    <sheetView view="pageBreakPreview" topLeftCell="A2" zoomScale="80" zoomScaleSheetLayoutView="80" workbookViewId="0"/>
  </sheetViews>
  <sheetFormatPr defaultRowHeight="12"/>
  <cols>
    <col min="1" max="1" width="11.25" style="27" customWidth="1"/>
    <col min="2" max="3" width="10.125" style="59" customWidth="1"/>
    <col min="4" max="4" width="10.125" style="60" customWidth="1"/>
    <col min="5" max="6" width="10.125" style="59" customWidth="1"/>
    <col min="7" max="7" width="10.125" style="60" customWidth="1"/>
    <col min="8" max="9" width="10.125" style="59" customWidth="1"/>
    <col min="10" max="10" width="10.125" style="60" customWidth="1"/>
    <col min="11" max="12" width="10.125" style="59" customWidth="1"/>
    <col min="13" max="13" width="10.125" style="60" customWidth="1"/>
    <col min="14" max="14" width="9" style="27" customWidth="1"/>
    <col min="15" max="16384" width="9" style="27"/>
  </cols>
  <sheetData>
    <row r="1" spans="1:13" ht="15.75" hidden="1" customHeight="1">
      <c r="A1" s="27" t="s">
        <v>263</v>
      </c>
    </row>
    <row r="2" spans="1:13" ht="24" customHeight="1">
      <c r="A2" s="339" t="s">
        <v>331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</row>
    <row r="3" spans="1:13" ht="12" customHeight="1">
      <c r="A3" s="36"/>
    </row>
    <row r="4" spans="1:13" ht="18" customHeight="1">
      <c r="A4" s="61" t="s">
        <v>265</v>
      </c>
      <c r="M4" s="60" t="s">
        <v>266</v>
      </c>
    </row>
    <row r="5" spans="1:13" s="33" customFormat="1" ht="32.25" customHeight="1">
      <c r="A5" s="341" t="s">
        <v>127</v>
      </c>
      <c r="B5" s="340" t="s">
        <v>261</v>
      </c>
      <c r="C5" s="340"/>
      <c r="D5" s="340"/>
      <c r="E5" s="340" t="s">
        <v>267</v>
      </c>
      <c r="F5" s="340"/>
      <c r="G5" s="340"/>
      <c r="H5" s="340" t="s">
        <v>219</v>
      </c>
      <c r="I5" s="340"/>
      <c r="J5" s="340"/>
      <c r="K5" s="340" t="s">
        <v>268</v>
      </c>
      <c r="L5" s="340"/>
      <c r="M5" s="340"/>
    </row>
    <row r="6" spans="1:13" s="33" customFormat="1">
      <c r="A6" s="342"/>
      <c r="B6" s="63" t="s">
        <v>269</v>
      </c>
      <c r="C6" s="63" t="s">
        <v>271</v>
      </c>
      <c r="D6" s="74" t="s">
        <v>273</v>
      </c>
      <c r="E6" s="63" t="s">
        <v>269</v>
      </c>
      <c r="F6" s="63" t="s">
        <v>271</v>
      </c>
      <c r="G6" s="74" t="s">
        <v>273</v>
      </c>
      <c r="H6" s="63" t="s">
        <v>269</v>
      </c>
      <c r="I6" s="63" t="s">
        <v>271</v>
      </c>
      <c r="J6" s="74" t="s">
        <v>273</v>
      </c>
      <c r="K6" s="63" t="s">
        <v>269</v>
      </c>
      <c r="L6" s="63" t="s">
        <v>271</v>
      </c>
      <c r="M6" s="74" t="s">
        <v>273</v>
      </c>
    </row>
    <row r="7" spans="1:13" hidden="1">
      <c r="A7" s="62" t="s">
        <v>218</v>
      </c>
      <c r="B7" s="64">
        <v>3</v>
      </c>
      <c r="C7" s="70">
        <v>33200</v>
      </c>
      <c r="D7" s="75">
        <v>2.2999999999999998</v>
      </c>
      <c r="E7" s="70">
        <v>1</v>
      </c>
      <c r="F7" s="70">
        <v>77200</v>
      </c>
      <c r="G7" s="75">
        <v>0</v>
      </c>
      <c r="H7" s="70">
        <v>4</v>
      </c>
      <c r="I7" s="70">
        <v>44200</v>
      </c>
      <c r="J7" s="75">
        <v>1.7</v>
      </c>
      <c r="K7" s="70">
        <v>252</v>
      </c>
      <c r="L7" s="70">
        <v>121000</v>
      </c>
      <c r="M7" s="80">
        <v>0.6</v>
      </c>
    </row>
    <row r="8" spans="1:13" hidden="1">
      <c r="A8" s="40" t="s">
        <v>220</v>
      </c>
      <c r="B8" s="65">
        <v>3</v>
      </c>
      <c r="C8" s="66">
        <v>34300</v>
      </c>
      <c r="D8" s="76">
        <v>3.8</v>
      </c>
      <c r="E8" s="66">
        <v>2</v>
      </c>
      <c r="F8" s="66">
        <v>72600</v>
      </c>
      <c r="G8" s="76">
        <v>0</v>
      </c>
      <c r="H8" s="66">
        <v>5</v>
      </c>
      <c r="I8" s="66">
        <v>49600</v>
      </c>
      <c r="J8" s="76">
        <v>2.9</v>
      </c>
      <c r="K8" s="66">
        <v>294</v>
      </c>
      <c r="L8" s="66">
        <v>125000</v>
      </c>
      <c r="M8" s="81">
        <v>0</v>
      </c>
    </row>
    <row r="9" spans="1:13" hidden="1">
      <c r="A9" s="40">
        <v>6</v>
      </c>
      <c r="B9" s="65">
        <v>3</v>
      </c>
      <c r="C9" s="66">
        <v>35500</v>
      </c>
      <c r="D9" s="76">
        <v>3.8</v>
      </c>
      <c r="E9" s="66">
        <v>2</v>
      </c>
      <c r="F9" s="66">
        <v>73000</v>
      </c>
      <c r="G9" s="76">
        <v>0.5</v>
      </c>
      <c r="H9" s="66">
        <v>5</v>
      </c>
      <c r="I9" s="66">
        <v>50500</v>
      </c>
      <c r="J9" s="76">
        <v>2.5</v>
      </c>
      <c r="K9" s="66">
        <v>294</v>
      </c>
      <c r="L9" s="66">
        <v>123000</v>
      </c>
      <c r="M9" s="81">
        <v>-0.1</v>
      </c>
    </row>
    <row r="10" spans="1:13" hidden="1">
      <c r="A10" s="40">
        <v>7</v>
      </c>
      <c r="B10" s="65">
        <v>3</v>
      </c>
      <c r="C10" s="66">
        <v>51100</v>
      </c>
      <c r="D10" s="76">
        <v>2.7</v>
      </c>
      <c r="E10" s="66">
        <v>2</v>
      </c>
      <c r="F10" s="66">
        <v>77400</v>
      </c>
      <c r="G10" s="76">
        <v>0.9</v>
      </c>
      <c r="H10" s="66">
        <v>5</v>
      </c>
      <c r="I10" s="66">
        <v>61600</v>
      </c>
      <c r="J10" s="76">
        <v>1.8</v>
      </c>
      <c r="K10" s="66">
        <v>294</v>
      </c>
      <c r="L10" s="66">
        <v>115000</v>
      </c>
      <c r="M10" s="81">
        <v>-0.7</v>
      </c>
    </row>
    <row r="11" spans="1:13" hidden="1">
      <c r="A11" s="40" t="s">
        <v>222</v>
      </c>
      <c r="B11" s="65">
        <v>3</v>
      </c>
      <c r="C11" s="66">
        <v>51800</v>
      </c>
      <c r="D11" s="76">
        <v>1.4</v>
      </c>
      <c r="E11" s="66">
        <v>2</v>
      </c>
      <c r="F11" s="66">
        <v>77400</v>
      </c>
      <c r="G11" s="76">
        <v>0</v>
      </c>
      <c r="H11" s="66">
        <v>5</v>
      </c>
      <c r="I11" s="66">
        <v>62000</v>
      </c>
      <c r="J11" s="76">
        <v>0.8</v>
      </c>
      <c r="K11" s="66">
        <v>294</v>
      </c>
      <c r="L11" s="66">
        <v>106200</v>
      </c>
      <c r="M11" s="81">
        <v>-1.1000000000000001</v>
      </c>
    </row>
    <row r="12" spans="1:13" hidden="1">
      <c r="A12" s="40">
        <v>9</v>
      </c>
      <c r="B12" s="65">
        <v>3</v>
      </c>
      <c r="C12" s="66">
        <v>52400</v>
      </c>
      <c r="D12" s="76">
        <v>1.1000000000000001</v>
      </c>
      <c r="E12" s="66">
        <v>2</v>
      </c>
      <c r="F12" s="66">
        <v>75200</v>
      </c>
      <c r="G12" s="76">
        <v>-2.5</v>
      </c>
      <c r="H12" s="66">
        <v>5</v>
      </c>
      <c r="I12" s="66">
        <v>61500</v>
      </c>
      <c r="J12" s="76">
        <v>-0.4</v>
      </c>
      <c r="K12" s="66">
        <v>300</v>
      </c>
      <c r="L12" s="66">
        <v>102000</v>
      </c>
      <c r="M12" s="81">
        <v>-1.3</v>
      </c>
    </row>
    <row r="13" spans="1:13" ht="7.5" hidden="1" customHeight="1">
      <c r="A13" s="40" t="s">
        <v>239</v>
      </c>
      <c r="B13" s="65">
        <v>3</v>
      </c>
      <c r="C13" s="66">
        <v>52800</v>
      </c>
      <c r="D13" s="76">
        <v>0.8</v>
      </c>
      <c r="E13" s="66">
        <v>2</v>
      </c>
      <c r="F13" s="66">
        <v>74000</v>
      </c>
      <c r="G13" s="76">
        <v>-1.6</v>
      </c>
      <c r="H13" s="66">
        <v>5</v>
      </c>
      <c r="I13" s="66">
        <v>61300</v>
      </c>
      <c r="J13" s="76">
        <v>-0.1</v>
      </c>
      <c r="K13" s="66">
        <v>302</v>
      </c>
      <c r="L13" s="66">
        <v>98300</v>
      </c>
      <c r="M13" s="81">
        <v>-1.1000000000000001</v>
      </c>
    </row>
    <row r="14" spans="1:13" ht="7.5" hidden="1" customHeight="1">
      <c r="A14" s="40" t="s">
        <v>44</v>
      </c>
      <c r="B14" s="65">
        <v>3</v>
      </c>
      <c r="C14" s="66">
        <v>52900</v>
      </c>
      <c r="D14" s="76">
        <v>0.1</v>
      </c>
      <c r="E14" s="66">
        <v>2</v>
      </c>
      <c r="F14" s="66">
        <v>73000</v>
      </c>
      <c r="G14" s="76">
        <v>-1.3</v>
      </c>
      <c r="H14" s="66">
        <v>5</v>
      </c>
      <c r="I14" s="66">
        <v>60900</v>
      </c>
      <c r="J14" s="76">
        <v>-0.5</v>
      </c>
      <c r="K14" s="66">
        <v>276</v>
      </c>
      <c r="L14" s="66">
        <v>90800</v>
      </c>
      <c r="M14" s="81">
        <v>-2.5</v>
      </c>
    </row>
    <row r="15" spans="1:13" ht="7.5" hidden="1" customHeight="1">
      <c r="A15" s="62" t="s">
        <v>208</v>
      </c>
      <c r="B15" s="66">
        <v>3</v>
      </c>
      <c r="C15" s="66">
        <v>52900</v>
      </c>
      <c r="D15" s="76">
        <v>0</v>
      </c>
      <c r="E15" s="66">
        <v>2</v>
      </c>
      <c r="F15" s="66">
        <v>72600</v>
      </c>
      <c r="G15" s="76">
        <v>-0.6</v>
      </c>
      <c r="H15" s="66">
        <v>5</v>
      </c>
      <c r="I15" s="66">
        <v>60800</v>
      </c>
      <c r="J15" s="76">
        <v>-0.2</v>
      </c>
      <c r="K15" s="66">
        <v>272</v>
      </c>
      <c r="L15" s="66">
        <v>85800</v>
      </c>
      <c r="M15" s="81">
        <v>-2.6</v>
      </c>
    </row>
    <row r="16" spans="1:13" ht="7.5" hidden="1" customHeight="1">
      <c r="A16" s="40">
        <v>13</v>
      </c>
      <c r="B16" s="66">
        <v>3</v>
      </c>
      <c r="C16" s="66">
        <v>52900</v>
      </c>
      <c r="D16" s="76">
        <v>0</v>
      </c>
      <c r="E16" s="66">
        <v>2</v>
      </c>
      <c r="F16" s="66">
        <v>70100</v>
      </c>
      <c r="G16" s="76">
        <v>-3.3</v>
      </c>
      <c r="H16" s="66">
        <v>5</v>
      </c>
      <c r="I16" s="66">
        <v>59800</v>
      </c>
      <c r="J16" s="76">
        <v>-1.3</v>
      </c>
      <c r="K16" s="66">
        <v>272</v>
      </c>
      <c r="L16" s="66">
        <v>79900</v>
      </c>
      <c r="M16" s="81">
        <v>-3.2</v>
      </c>
    </row>
    <row r="17" spans="1:13" ht="7.5" hidden="1" customHeight="1">
      <c r="A17" s="40">
        <v>14</v>
      </c>
      <c r="B17" s="66">
        <v>3</v>
      </c>
      <c r="C17" s="66">
        <v>52900</v>
      </c>
      <c r="D17" s="76">
        <v>0</v>
      </c>
      <c r="E17" s="66">
        <v>2</v>
      </c>
      <c r="F17" s="66">
        <v>68300</v>
      </c>
      <c r="G17" s="76">
        <v>-2.6</v>
      </c>
      <c r="H17" s="66">
        <v>5</v>
      </c>
      <c r="I17" s="66">
        <v>59000</v>
      </c>
      <c r="J17" s="76">
        <v>-1</v>
      </c>
      <c r="K17" s="66">
        <v>272</v>
      </c>
      <c r="L17" s="66">
        <v>74500</v>
      </c>
      <c r="M17" s="81">
        <v>-4.0999999999999996</v>
      </c>
    </row>
    <row r="18" spans="1:13" ht="32.25" customHeight="1">
      <c r="A18" s="62" t="s">
        <v>276</v>
      </c>
      <c r="B18" s="67">
        <v>3</v>
      </c>
      <c r="C18" s="71">
        <v>49500</v>
      </c>
      <c r="D18" s="77">
        <v>-0.3</v>
      </c>
      <c r="E18" s="71">
        <v>2</v>
      </c>
      <c r="F18" s="71">
        <v>50600</v>
      </c>
      <c r="G18" s="77">
        <v>-0.4</v>
      </c>
      <c r="H18" s="71">
        <v>5</v>
      </c>
      <c r="I18" s="71">
        <v>49900</v>
      </c>
      <c r="J18" s="77">
        <v>-0.3</v>
      </c>
      <c r="K18" s="71">
        <v>271</v>
      </c>
      <c r="L18" s="71">
        <v>62300</v>
      </c>
      <c r="M18" s="82">
        <v>-0.2</v>
      </c>
    </row>
    <row r="19" spans="1:13" ht="32.25" customHeight="1">
      <c r="A19" s="40">
        <v>26</v>
      </c>
      <c r="B19" s="68">
        <v>3</v>
      </c>
      <c r="C19" s="72">
        <v>49500</v>
      </c>
      <c r="D19" s="78">
        <v>0</v>
      </c>
      <c r="E19" s="72">
        <v>2</v>
      </c>
      <c r="F19" s="72">
        <v>50500</v>
      </c>
      <c r="G19" s="78">
        <v>-0.3</v>
      </c>
      <c r="H19" s="72">
        <v>5</v>
      </c>
      <c r="I19" s="72">
        <v>49900</v>
      </c>
      <c r="J19" s="78">
        <v>-0.1</v>
      </c>
      <c r="K19" s="72">
        <v>275</v>
      </c>
      <c r="L19" s="72">
        <v>63400</v>
      </c>
      <c r="M19" s="83">
        <v>0.4</v>
      </c>
    </row>
    <row r="20" spans="1:13" ht="32.25" customHeight="1">
      <c r="A20" s="40">
        <v>27</v>
      </c>
      <c r="B20" s="68">
        <v>3</v>
      </c>
      <c r="C20" s="72">
        <v>49700</v>
      </c>
      <c r="D20" s="78">
        <v>0.5</v>
      </c>
      <c r="E20" s="72">
        <v>2</v>
      </c>
      <c r="F20" s="72">
        <v>50500</v>
      </c>
      <c r="G20" s="78">
        <v>0</v>
      </c>
      <c r="H20" s="72">
        <v>5</v>
      </c>
      <c r="I20" s="72">
        <v>50000</v>
      </c>
      <c r="J20" s="78">
        <v>0.3</v>
      </c>
      <c r="K20" s="72">
        <v>275</v>
      </c>
      <c r="L20" s="72">
        <v>64700</v>
      </c>
      <c r="M20" s="83">
        <v>1</v>
      </c>
    </row>
    <row r="21" spans="1:13" ht="32.25" customHeight="1">
      <c r="A21" s="40">
        <v>28</v>
      </c>
      <c r="B21" s="68">
        <v>3</v>
      </c>
      <c r="C21" s="72">
        <v>51600</v>
      </c>
      <c r="D21" s="78">
        <v>3.8</v>
      </c>
      <c r="E21" s="72">
        <v>2</v>
      </c>
      <c r="F21" s="72">
        <v>51300</v>
      </c>
      <c r="G21" s="78">
        <v>1.7</v>
      </c>
      <c r="H21" s="72">
        <v>5</v>
      </c>
      <c r="I21" s="72">
        <v>51500</v>
      </c>
      <c r="J21" s="78">
        <v>3</v>
      </c>
      <c r="K21" s="72">
        <v>275</v>
      </c>
      <c r="L21" s="72">
        <v>67300</v>
      </c>
      <c r="M21" s="83">
        <v>2.2000000000000002</v>
      </c>
    </row>
    <row r="22" spans="1:13" ht="32.25" customHeight="1">
      <c r="A22" s="40">
        <v>29</v>
      </c>
      <c r="B22" s="68">
        <v>3</v>
      </c>
      <c r="C22" s="72">
        <v>54300</v>
      </c>
      <c r="D22" s="78">
        <v>5.3</v>
      </c>
      <c r="E22" s="72">
        <v>2</v>
      </c>
      <c r="F22" s="72">
        <v>54500</v>
      </c>
      <c r="G22" s="78">
        <v>6.2</v>
      </c>
      <c r="H22" s="72">
        <v>5</v>
      </c>
      <c r="I22" s="72">
        <v>54400</v>
      </c>
      <c r="J22" s="78">
        <v>5.6</v>
      </c>
      <c r="K22" s="72">
        <v>275</v>
      </c>
      <c r="L22" s="72">
        <v>70600</v>
      </c>
      <c r="M22" s="83">
        <v>2.9</v>
      </c>
    </row>
    <row r="23" spans="1:13" ht="32.25" customHeight="1">
      <c r="A23" s="40">
        <v>30</v>
      </c>
      <c r="B23" s="68">
        <v>3</v>
      </c>
      <c r="C23" s="72">
        <v>57800</v>
      </c>
      <c r="D23" s="78">
        <v>6.5</v>
      </c>
      <c r="E23" s="72">
        <v>2</v>
      </c>
      <c r="F23" s="72">
        <v>57700</v>
      </c>
      <c r="G23" s="78">
        <v>6</v>
      </c>
      <c r="H23" s="72">
        <v>5</v>
      </c>
      <c r="I23" s="72">
        <v>57800</v>
      </c>
      <c r="J23" s="78">
        <v>6.3</v>
      </c>
      <c r="K23" s="72">
        <v>275</v>
      </c>
      <c r="L23" s="72">
        <v>76700</v>
      </c>
      <c r="M23" s="83">
        <v>5</v>
      </c>
    </row>
    <row r="24" spans="1:13" ht="32.25" customHeight="1">
      <c r="A24" s="40" t="s">
        <v>138</v>
      </c>
      <c r="B24" s="68">
        <v>3</v>
      </c>
      <c r="C24" s="72">
        <v>68300</v>
      </c>
      <c r="D24" s="78">
        <v>17.899999999999999</v>
      </c>
      <c r="E24" s="72">
        <v>2</v>
      </c>
      <c r="F24" s="72">
        <v>66000</v>
      </c>
      <c r="G24" s="78">
        <v>14.4</v>
      </c>
      <c r="H24" s="72">
        <v>5</v>
      </c>
      <c r="I24" s="72">
        <v>67400</v>
      </c>
      <c r="J24" s="78">
        <v>16.5</v>
      </c>
      <c r="K24" s="72">
        <v>280</v>
      </c>
      <c r="L24" s="72">
        <v>87900</v>
      </c>
      <c r="M24" s="83">
        <v>7.9</v>
      </c>
    </row>
    <row r="25" spans="1:13" ht="32.25" customHeight="1">
      <c r="A25" s="40">
        <v>2</v>
      </c>
      <c r="B25" s="68">
        <v>3</v>
      </c>
      <c r="C25" s="72">
        <v>74200</v>
      </c>
      <c r="D25" s="78">
        <v>8.6</v>
      </c>
      <c r="E25" s="72">
        <v>2</v>
      </c>
      <c r="F25" s="72">
        <v>71500</v>
      </c>
      <c r="G25" s="78">
        <v>8.3000000000000007</v>
      </c>
      <c r="H25" s="72">
        <v>5</v>
      </c>
      <c r="I25" s="72">
        <v>73100</v>
      </c>
      <c r="J25" s="78">
        <v>8.5</v>
      </c>
      <c r="K25" s="72">
        <v>280</v>
      </c>
      <c r="L25" s="72">
        <v>94200</v>
      </c>
      <c r="M25" s="83">
        <v>4.7</v>
      </c>
    </row>
    <row r="26" spans="1:13" ht="32.25" customHeight="1">
      <c r="A26" s="40">
        <v>3</v>
      </c>
      <c r="B26" s="68">
        <v>3</v>
      </c>
      <c r="C26" s="72">
        <v>75500</v>
      </c>
      <c r="D26" s="78">
        <v>1.6</v>
      </c>
      <c r="E26" s="72">
        <v>2</v>
      </c>
      <c r="F26" s="72">
        <v>72300</v>
      </c>
      <c r="G26" s="78">
        <v>1</v>
      </c>
      <c r="H26" s="72">
        <v>5</v>
      </c>
      <c r="I26" s="72">
        <v>74200</v>
      </c>
      <c r="J26" s="78">
        <v>1.3</v>
      </c>
      <c r="K26" s="72">
        <v>280</v>
      </c>
      <c r="L26" s="72">
        <v>95200</v>
      </c>
      <c r="M26" s="83">
        <v>1.5</v>
      </c>
    </row>
    <row r="27" spans="1:13" ht="32.25" customHeight="1">
      <c r="A27" s="41">
        <v>4</v>
      </c>
      <c r="B27" s="69">
        <v>3</v>
      </c>
      <c r="C27" s="73">
        <v>77200</v>
      </c>
      <c r="D27" s="79">
        <v>2.4</v>
      </c>
      <c r="E27" s="73">
        <v>2</v>
      </c>
      <c r="F27" s="73">
        <v>73000</v>
      </c>
      <c r="G27" s="79">
        <v>1</v>
      </c>
      <c r="H27" s="73">
        <v>5</v>
      </c>
      <c r="I27" s="73">
        <v>75500</v>
      </c>
      <c r="J27" s="79">
        <v>1.8</v>
      </c>
      <c r="K27" s="73">
        <v>280</v>
      </c>
      <c r="L27" s="73">
        <v>97100</v>
      </c>
      <c r="M27" s="84">
        <v>2.7</v>
      </c>
    </row>
    <row r="28" spans="1:13" ht="19.5" customHeight="1">
      <c r="M28" s="85" t="s">
        <v>275</v>
      </c>
    </row>
  </sheetData>
  <mergeCells count="6">
    <mergeCell ref="A2:M2"/>
    <mergeCell ref="B5:D5"/>
    <mergeCell ref="E5:G5"/>
    <mergeCell ref="H5:J5"/>
    <mergeCell ref="K5:M5"/>
    <mergeCell ref="A5:A6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"/>
  <sheetViews>
    <sheetView view="pageBreakPreview" topLeftCell="A2" zoomScaleSheetLayoutView="100" workbookViewId="0">
      <pane xSplit="1" ySplit="4" topLeftCell="B6" activePane="bottomRight" state="frozen"/>
      <selection pane="topRight"/>
      <selection pane="bottomLeft"/>
      <selection pane="bottomRight"/>
    </sheetView>
  </sheetViews>
  <sheetFormatPr defaultRowHeight="12"/>
  <cols>
    <col min="1" max="1" width="10.625" style="27" bestFit="1" customWidth="1"/>
    <col min="2" max="2" width="7.625" style="27" customWidth="1"/>
    <col min="3" max="3" width="13.625" style="27" bestFit="1" customWidth="1"/>
    <col min="4" max="4" width="7.625" style="27" customWidth="1"/>
    <col min="5" max="5" width="10.125" style="27" customWidth="1"/>
    <col min="6" max="6" width="7.625" style="27" customWidth="1"/>
    <col min="7" max="7" width="11.75" style="27" customWidth="1"/>
    <col min="8" max="8" width="7.625" style="27" customWidth="1"/>
    <col min="9" max="9" width="10.625" style="27" bestFit="1" customWidth="1"/>
    <col min="10" max="10" width="8.125" style="27" customWidth="1"/>
    <col min="11" max="11" width="10.75" style="27" customWidth="1"/>
    <col min="12" max="12" width="7.625" style="27" customWidth="1"/>
    <col min="13" max="13" width="9.125" style="27" customWidth="1"/>
    <col min="14" max="14" width="7.625" style="27" customWidth="1"/>
    <col min="15" max="15" width="11.125" style="27" customWidth="1"/>
    <col min="16" max="16" width="11.25" style="27" bestFit="1" customWidth="1"/>
    <col min="17" max="17" width="9" style="27" customWidth="1"/>
    <col min="18" max="16384" width="9" style="27"/>
  </cols>
  <sheetData>
    <row r="1" spans="1:15" ht="9" hidden="1" customHeight="1">
      <c r="A1" s="27" t="s">
        <v>211</v>
      </c>
    </row>
    <row r="2" spans="1:15" ht="21" customHeight="1">
      <c r="A2" s="35" t="s">
        <v>332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5" ht="18" customHeight="1">
      <c r="O3" s="31" t="s">
        <v>212</v>
      </c>
    </row>
    <row r="4" spans="1:15" ht="33" customHeight="1">
      <c r="A4" s="335" t="s">
        <v>127</v>
      </c>
      <c r="B4" s="335" t="s">
        <v>63</v>
      </c>
      <c r="C4" s="335"/>
      <c r="D4" s="50" t="s">
        <v>72</v>
      </c>
      <c r="E4" s="50"/>
      <c r="F4" s="50"/>
      <c r="G4" s="50"/>
      <c r="H4" s="335" t="s">
        <v>214</v>
      </c>
      <c r="I4" s="335"/>
      <c r="J4" s="335" t="s">
        <v>150</v>
      </c>
      <c r="K4" s="335"/>
      <c r="L4" s="335" t="s">
        <v>216</v>
      </c>
      <c r="M4" s="335"/>
      <c r="N4" s="335" t="s">
        <v>195</v>
      </c>
      <c r="O4" s="335"/>
    </row>
    <row r="5" spans="1:15" ht="33" customHeight="1">
      <c r="A5" s="335"/>
      <c r="B5" s="335"/>
      <c r="C5" s="335"/>
      <c r="D5" s="343" t="s">
        <v>120</v>
      </c>
      <c r="E5" s="343"/>
      <c r="F5" s="343" t="s">
        <v>137</v>
      </c>
      <c r="G5" s="343"/>
      <c r="H5" s="335"/>
      <c r="I5" s="335"/>
      <c r="J5" s="335"/>
      <c r="K5" s="335"/>
      <c r="L5" s="335"/>
      <c r="M5" s="335"/>
      <c r="N5" s="335"/>
      <c r="O5" s="335"/>
    </row>
    <row r="6" spans="1:15" s="33" customFormat="1" ht="33" customHeight="1">
      <c r="A6" s="335"/>
      <c r="B6" s="43" t="s">
        <v>51</v>
      </c>
      <c r="C6" s="43" t="s">
        <v>217</v>
      </c>
      <c r="D6" s="43" t="s">
        <v>51</v>
      </c>
      <c r="E6" s="43" t="s">
        <v>217</v>
      </c>
      <c r="F6" s="43" t="s">
        <v>51</v>
      </c>
      <c r="G6" s="43" t="s">
        <v>217</v>
      </c>
      <c r="H6" s="43" t="s">
        <v>51</v>
      </c>
      <c r="I6" s="43" t="s">
        <v>217</v>
      </c>
      <c r="J6" s="43" t="s">
        <v>51</v>
      </c>
      <c r="K6" s="43" t="s">
        <v>217</v>
      </c>
      <c r="L6" s="43" t="s">
        <v>51</v>
      </c>
      <c r="M6" s="43" t="s">
        <v>217</v>
      </c>
      <c r="N6" s="43" t="s">
        <v>51</v>
      </c>
      <c r="O6" s="43" t="s">
        <v>217</v>
      </c>
    </row>
    <row r="7" spans="1:15" ht="33" hidden="1" customHeight="1">
      <c r="A7" s="86" t="s">
        <v>218</v>
      </c>
      <c r="B7" s="87">
        <v>126</v>
      </c>
      <c r="C7" s="91">
        <v>74009.834000000003</v>
      </c>
      <c r="D7" s="96">
        <v>8</v>
      </c>
      <c r="E7" s="91">
        <v>2839.64</v>
      </c>
      <c r="F7" s="96">
        <v>77</v>
      </c>
      <c r="G7" s="91">
        <v>29778.720000000001</v>
      </c>
      <c r="H7" s="96">
        <v>1</v>
      </c>
      <c r="I7" s="98">
        <v>654.84</v>
      </c>
      <c r="J7" s="96" t="s">
        <v>115</v>
      </c>
      <c r="K7" s="96" t="s">
        <v>115</v>
      </c>
      <c r="L7" s="96">
        <v>5</v>
      </c>
      <c r="M7" s="98">
        <v>592.44000000000005</v>
      </c>
      <c r="N7" s="96">
        <v>35</v>
      </c>
      <c r="O7" s="104">
        <v>40144.19</v>
      </c>
    </row>
    <row r="8" spans="1:15" ht="33" hidden="1" customHeight="1">
      <c r="A8" s="40" t="s">
        <v>220</v>
      </c>
      <c r="B8" s="88">
        <v>136</v>
      </c>
      <c r="C8" s="92">
        <v>64592.37</v>
      </c>
      <c r="D8" s="89">
        <v>10</v>
      </c>
      <c r="E8" s="92">
        <v>4015.1</v>
      </c>
      <c r="F8" s="89">
        <v>84</v>
      </c>
      <c r="G8" s="92">
        <v>33762.99</v>
      </c>
      <c r="H8" s="89">
        <v>2</v>
      </c>
      <c r="I8" s="53">
        <v>1986</v>
      </c>
      <c r="J8" s="89" t="s">
        <v>115</v>
      </c>
      <c r="K8" s="89" t="s">
        <v>115</v>
      </c>
      <c r="L8" s="89">
        <v>9</v>
      </c>
      <c r="M8" s="27">
        <v>753.64</v>
      </c>
      <c r="N8" s="89">
        <v>31</v>
      </c>
      <c r="O8" s="105">
        <v>24074.639999999999</v>
      </c>
    </row>
    <row r="9" spans="1:15" ht="33" hidden="1" customHeight="1">
      <c r="A9" s="40" t="s">
        <v>221</v>
      </c>
      <c r="B9" s="88">
        <v>138</v>
      </c>
      <c r="C9" s="92">
        <v>54694.945</v>
      </c>
      <c r="D9" s="89">
        <v>13</v>
      </c>
      <c r="E9" s="92">
        <v>6171.3</v>
      </c>
      <c r="F9" s="89">
        <v>90</v>
      </c>
      <c r="G9" s="92">
        <v>34622.97</v>
      </c>
      <c r="H9" s="89">
        <v>1</v>
      </c>
      <c r="I9" s="27">
        <v>311.36</v>
      </c>
      <c r="J9" s="89" t="s">
        <v>115</v>
      </c>
      <c r="K9" s="89" t="s">
        <v>115</v>
      </c>
      <c r="L9" s="89">
        <v>5</v>
      </c>
      <c r="M9" s="27">
        <v>441.3</v>
      </c>
      <c r="N9" s="89">
        <v>29</v>
      </c>
      <c r="O9" s="105">
        <v>13148.014999999999</v>
      </c>
    </row>
    <row r="10" spans="1:15" ht="33" hidden="1" customHeight="1">
      <c r="A10" s="40" t="s">
        <v>222</v>
      </c>
      <c r="B10" s="88">
        <v>167</v>
      </c>
      <c r="C10" s="94">
        <v>69207.097999999998</v>
      </c>
      <c r="D10" s="89">
        <v>20</v>
      </c>
      <c r="E10" s="94">
        <v>12847.98</v>
      </c>
      <c r="F10" s="89">
        <v>116</v>
      </c>
      <c r="G10" s="94">
        <v>46978.067999999999</v>
      </c>
      <c r="H10" s="89">
        <v>4</v>
      </c>
      <c r="I10" s="94">
        <v>1393.97</v>
      </c>
      <c r="J10" s="89" t="s">
        <v>115</v>
      </c>
      <c r="K10" s="99" t="s">
        <v>115</v>
      </c>
      <c r="L10" s="89">
        <v>13</v>
      </c>
      <c r="M10" s="94">
        <v>1032.32</v>
      </c>
      <c r="N10" s="89">
        <v>14</v>
      </c>
      <c r="O10" s="106">
        <v>6954.76</v>
      </c>
    </row>
    <row r="11" spans="1:15" ht="33" hidden="1" customHeight="1">
      <c r="A11" s="40" t="s">
        <v>223</v>
      </c>
      <c r="B11" s="88">
        <v>101</v>
      </c>
      <c r="C11" s="94">
        <v>34488.18</v>
      </c>
      <c r="D11" s="89">
        <v>10</v>
      </c>
      <c r="E11" s="94">
        <v>4530.88</v>
      </c>
      <c r="F11" s="89">
        <v>52</v>
      </c>
      <c r="G11" s="94">
        <v>18780</v>
      </c>
      <c r="H11" s="89">
        <v>2</v>
      </c>
      <c r="I11" s="94">
        <v>497.3</v>
      </c>
      <c r="J11" s="89" t="s">
        <v>115</v>
      </c>
      <c r="K11" s="99" t="s">
        <v>115</v>
      </c>
      <c r="L11" s="89">
        <v>7</v>
      </c>
      <c r="M11" s="94">
        <v>457</v>
      </c>
      <c r="N11" s="89">
        <v>30</v>
      </c>
      <c r="O11" s="106">
        <v>10223</v>
      </c>
    </row>
    <row r="12" spans="1:15" ht="33" hidden="1" customHeight="1">
      <c r="A12" s="40" t="s">
        <v>133</v>
      </c>
      <c r="B12" s="88">
        <v>103</v>
      </c>
      <c r="C12" s="94">
        <v>36516.945</v>
      </c>
      <c r="D12" s="89">
        <v>9</v>
      </c>
      <c r="E12" s="94">
        <v>3002.66</v>
      </c>
      <c r="F12" s="89">
        <v>58</v>
      </c>
      <c r="G12" s="94">
        <v>23327.134999999998</v>
      </c>
      <c r="H12" s="89">
        <v>1</v>
      </c>
      <c r="I12" s="94">
        <v>328</v>
      </c>
      <c r="J12" s="89" t="s">
        <v>115</v>
      </c>
      <c r="K12" s="99" t="s">
        <v>115</v>
      </c>
      <c r="L12" s="89">
        <v>4</v>
      </c>
      <c r="M12" s="94">
        <v>190.48</v>
      </c>
      <c r="N12" s="89">
        <v>31</v>
      </c>
      <c r="O12" s="106">
        <v>9668.67</v>
      </c>
    </row>
    <row r="13" spans="1:15" ht="33" hidden="1" customHeight="1">
      <c r="A13" s="40" t="s">
        <v>44</v>
      </c>
      <c r="B13" s="88">
        <v>130</v>
      </c>
      <c r="C13" s="94">
        <v>45527.932000000001</v>
      </c>
      <c r="D13" s="89">
        <v>16</v>
      </c>
      <c r="E13" s="94">
        <v>6508.66</v>
      </c>
      <c r="F13" s="89">
        <v>76</v>
      </c>
      <c r="G13" s="94">
        <v>26539.991999999998</v>
      </c>
      <c r="H13" s="89">
        <v>1</v>
      </c>
      <c r="I13" s="94">
        <v>467</v>
      </c>
      <c r="J13" s="89" t="s">
        <v>115</v>
      </c>
      <c r="K13" s="99" t="s">
        <v>115</v>
      </c>
      <c r="L13" s="89">
        <v>13</v>
      </c>
      <c r="M13" s="94">
        <v>1070.5899999999999</v>
      </c>
      <c r="N13" s="89">
        <v>24</v>
      </c>
      <c r="O13" s="106">
        <v>10941.69</v>
      </c>
    </row>
    <row r="14" spans="1:15" ht="33" hidden="1" customHeight="1">
      <c r="A14" s="62" t="s">
        <v>136</v>
      </c>
      <c r="B14" s="89">
        <v>100</v>
      </c>
      <c r="C14" s="94">
        <v>42541.423000000003</v>
      </c>
      <c r="D14" s="89">
        <v>9</v>
      </c>
      <c r="E14" s="94">
        <v>4347.7299999999996</v>
      </c>
      <c r="F14" s="89">
        <v>61</v>
      </c>
      <c r="G14" s="94">
        <v>21802.733</v>
      </c>
      <c r="H14" s="89">
        <v>2</v>
      </c>
      <c r="I14" s="94">
        <v>1400.16</v>
      </c>
      <c r="J14" s="89" t="s">
        <v>115</v>
      </c>
      <c r="K14" s="99" t="s">
        <v>115</v>
      </c>
      <c r="L14" s="89">
        <v>10</v>
      </c>
      <c r="M14" s="94">
        <v>737.18</v>
      </c>
      <c r="N14" s="89">
        <v>18</v>
      </c>
      <c r="O14" s="106">
        <v>14253.62</v>
      </c>
    </row>
    <row r="15" spans="1:15" ht="33" hidden="1" customHeight="1">
      <c r="A15" s="40">
        <v>13</v>
      </c>
      <c r="B15" s="89">
        <v>106</v>
      </c>
      <c r="C15" s="94">
        <v>41986.97</v>
      </c>
      <c r="D15" s="89">
        <v>9</v>
      </c>
      <c r="E15" s="94">
        <v>4677.96</v>
      </c>
      <c r="F15" s="89">
        <v>50</v>
      </c>
      <c r="G15" s="94">
        <v>19807.46</v>
      </c>
      <c r="H15" s="89" t="s">
        <v>115</v>
      </c>
      <c r="I15" s="99" t="s">
        <v>115</v>
      </c>
      <c r="J15" s="89" t="s">
        <v>115</v>
      </c>
      <c r="K15" s="99" t="s">
        <v>115</v>
      </c>
      <c r="L15" s="89">
        <v>15</v>
      </c>
      <c r="M15" s="94">
        <v>810.19</v>
      </c>
      <c r="N15" s="89">
        <v>32</v>
      </c>
      <c r="O15" s="106">
        <v>16691.36</v>
      </c>
    </row>
    <row r="16" spans="1:15" ht="33" hidden="1" customHeight="1">
      <c r="A16" s="40">
        <v>14</v>
      </c>
      <c r="B16" s="89">
        <v>125</v>
      </c>
      <c r="C16" s="94">
        <v>50994.55</v>
      </c>
      <c r="D16" s="89">
        <v>9</v>
      </c>
      <c r="E16" s="94">
        <v>4252.63</v>
      </c>
      <c r="F16" s="89">
        <v>78</v>
      </c>
      <c r="G16" s="94">
        <v>33739.97</v>
      </c>
      <c r="H16" s="89">
        <v>3</v>
      </c>
      <c r="I16" s="100">
        <v>1763</v>
      </c>
      <c r="J16" s="89" t="s">
        <v>115</v>
      </c>
      <c r="K16" s="99" t="s">
        <v>115</v>
      </c>
      <c r="L16" s="89">
        <v>9</v>
      </c>
      <c r="M16" s="94">
        <v>1108.25</v>
      </c>
      <c r="N16" s="89">
        <v>26</v>
      </c>
      <c r="O16" s="106">
        <v>10130.700000000001</v>
      </c>
    </row>
    <row r="17" spans="1:16" ht="33" customHeight="1">
      <c r="A17" s="40" t="s">
        <v>277</v>
      </c>
      <c r="B17" s="89">
        <v>103</v>
      </c>
      <c r="C17" s="94">
        <v>38469.199999999997</v>
      </c>
      <c r="D17" s="89">
        <v>7</v>
      </c>
      <c r="E17" s="94">
        <v>4403.99</v>
      </c>
      <c r="F17" s="89">
        <v>29</v>
      </c>
      <c r="G17" s="94">
        <v>10989.41</v>
      </c>
      <c r="H17" s="89" t="s">
        <v>115</v>
      </c>
      <c r="I17" s="102" t="s">
        <v>115</v>
      </c>
      <c r="J17" s="89" t="s">
        <v>115</v>
      </c>
      <c r="K17" s="99" t="s">
        <v>115</v>
      </c>
      <c r="L17" s="89">
        <v>2</v>
      </c>
      <c r="M17" s="94">
        <v>898</v>
      </c>
      <c r="N17" s="89">
        <v>65</v>
      </c>
      <c r="O17" s="106">
        <v>22177.8</v>
      </c>
      <c r="P17" s="94"/>
    </row>
    <row r="18" spans="1:16" ht="33" customHeight="1">
      <c r="A18" s="40">
        <v>27</v>
      </c>
      <c r="B18" s="89">
        <v>91</v>
      </c>
      <c r="C18" s="94">
        <v>24917.1</v>
      </c>
      <c r="D18" s="89">
        <v>8</v>
      </c>
      <c r="E18" s="94">
        <v>2073.19</v>
      </c>
      <c r="F18" s="89">
        <v>44</v>
      </c>
      <c r="G18" s="94">
        <v>13905.19</v>
      </c>
      <c r="H18" s="89" t="s">
        <v>115</v>
      </c>
      <c r="I18" s="102" t="s">
        <v>115</v>
      </c>
      <c r="J18" s="89" t="s">
        <v>115</v>
      </c>
      <c r="K18" s="99" t="s">
        <v>115</v>
      </c>
      <c r="L18" s="89">
        <v>7</v>
      </c>
      <c r="M18" s="94">
        <v>321.55</v>
      </c>
      <c r="N18" s="89">
        <v>32</v>
      </c>
      <c r="O18" s="106">
        <v>8617.17</v>
      </c>
      <c r="P18" s="94"/>
    </row>
    <row r="19" spans="1:16" ht="33" customHeight="1">
      <c r="A19" s="40">
        <v>28</v>
      </c>
      <c r="B19" s="89">
        <v>103</v>
      </c>
      <c r="C19" s="94">
        <v>38155.46</v>
      </c>
      <c r="D19" s="89">
        <v>8</v>
      </c>
      <c r="E19" s="94">
        <v>4339.47</v>
      </c>
      <c r="F19" s="89">
        <v>64</v>
      </c>
      <c r="G19" s="94">
        <v>25361.18</v>
      </c>
      <c r="H19" s="89">
        <v>1</v>
      </c>
      <c r="I19" s="102">
        <v>2446</v>
      </c>
      <c r="J19" s="89">
        <v>2</v>
      </c>
      <c r="K19" s="89">
        <v>1700</v>
      </c>
      <c r="L19" s="89" t="s">
        <v>115</v>
      </c>
      <c r="M19" s="94" t="s">
        <v>115</v>
      </c>
      <c r="N19" s="89">
        <v>28</v>
      </c>
      <c r="O19" s="106">
        <v>4308.8100000000004</v>
      </c>
      <c r="P19" s="94"/>
    </row>
    <row r="20" spans="1:16" ht="33" customHeight="1">
      <c r="A20" s="40">
        <v>29</v>
      </c>
      <c r="B20" s="89">
        <v>108</v>
      </c>
      <c r="C20" s="94">
        <v>33833.56</v>
      </c>
      <c r="D20" s="89">
        <v>13</v>
      </c>
      <c r="E20" s="94">
        <v>6311.24</v>
      </c>
      <c r="F20" s="89">
        <v>47</v>
      </c>
      <c r="G20" s="94">
        <v>18636.5</v>
      </c>
      <c r="H20" s="89" t="s">
        <v>115</v>
      </c>
      <c r="I20" s="102" t="s">
        <v>115</v>
      </c>
      <c r="J20" s="89" t="s">
        <v>115</v>
      </c>
      <c r="K20" s="99" t="s">
        <v>115</v>
      </c>
      <c r="L20" s="89" t="s">
        <v>115</v>
      </c>
      <c r="M20" s="94" t="s">
        <v>115</v>
      </c>
      <c r="N20" s="89">
        <v>48</v>
      </c>
      <c r="O20" s="106">
        <v>8885.82</v>
      </c>
      <c r="P20" s="94"/>
    </row>
    <row r="21" spans="1:16" ht="33" customHeight="1">
      <c r="A21" s="40">
        <v>30</v>
      </c>
      <c r="B21" s="88">
        <v>100</v>
      </c>
      <c r="C21" s="94">
        <v>31725.17</v>
      </c>
      <c r="D21" s="89">
        <v>10</v>
      </c>
      <c r="E21" s="94">
        <v>3120.77</v>
      </c>
      <c r="F21" s="89">
        <v>50</v>
      </c>
      <c r="G21" s="94">
        <v>16996.66</v>
      </c>
      <c r="H21" s="89">
        <v>3</v>
      </c>
      <c r="I21" s="102">
        <v>1032</v>
      </c>
      <c r="J21" s="89" t="s">
        <v>115</v>
      </c>
      <c r="K21" s="99" t="s">
        <v>115</v>
      </c>
      <c r="L21" s="89">
        <v>5</v>
      </c>
      <c r="M21" s="94">
        <v>335.18</v>
      </c>
      <c r="N21" s="89">
        <f>2+2+5+10+10+3</f>
        <v>32</v>
      </c>
      <c r="O21" s="106">
        <f>1317.14+432+3111.5+265+5550.92-436</f>
        <v>10240.560000000001</v>
      </c>
    </row>
    <row r="22" spans="1:16" ht="33" customHeight="1">
      <c r="A22" s="40" t="s">
        <v>138</v>
      </c>
      <c r="B22" s="88">
        <v>125</v>
      </c>
      <c r="C22" s="94">
        <v>35494.949999999997</v>
      </c>
      <c r="D22" s="89">
        <v>10</v>
      </c>
      <c r="E22" s="94">
        <v>3254.88</v>
      </c>
      <c r="F22" s="89">
        <v>78</v>
      </c>
      <c r="G22" s="94">
        <v>22201.11</v>
      </c>
      <c r="H22" s="89">
        <v>2</v>
      </c>
      <c r="I22" s="102">
        <v>955</v>
      </c>
      <c r="J22" s="89" t="s">
        <v>115</v>
      </c>
      <c r="K22" s="99" t="s">
        <v>115</v>
      </c>
      <c r="L22" s="89">
        <f>2+10</f>
        <v>12</v>
      </c>
      <c r="M22" s="94">
        <f>262+522.48</f>
        <v>784.48</v>
      </c>
      <c r="N22" s="89">
        <f>1+6+8+8</f>
        <v>23</v>
      </c>
      <c r="O22" s="106">
        <f>469.95+2973.66+135.62+4720.25</f>
        <v>8299.48</v>
      </c>
    </row>
    <row r="23" spans="1:16" ht="33" customHeight="1">
      <c r="A23" s="40">
        <v>2</v>
      </c>
      <c r="B23" s="88">
        <v>99</v>
      </c>
      <c r="C23" s="94">
        <v>32382.040000000005</v>
      </c>
      <c r="D23" s="89">
        <v>3</v>
      </c>
      <c r="E23" s="94">
        <v>2332</v>
      </c>
      <c r="F23" s="89">
        <v>61</v>
      </c>
      <c r="G23" s="94">
        <v>22271.61</v>
      </c>
      <c r="H23" s="89">
        <f>1+3</f>
        <v>4</v>
      </c>
      <c r="I23" s="102">
        <f>4.52+1844.06</f>
        <v>1848.58</v>
      </c>
      <c r="J23" s="89" t="s">
        <v>115</v>
      </c>
      <c r="K23" s="99" t="s">
        <v>115</v>
      </c>
      <c r="L23" s="89">
        <v>4</v>
      </c>
      <c r="M23" s="94">
        <v>194.63</v>
      </c>
      <c r="N23" s="89">
        <f>2+1+3+1+6+11+3</f>
        <v>27</v>
      </c>
      <c r="O23" s="106">
        <f>444+2644+318+156+1213+270.85+689.37</f>
        <v>5735.22</v>
      </c>
      <c r="P23" s="27" t="s">
        <v>173</v>
      </c>
    </row>
    <row r="24" spans="1:16" ht="33" customHeight="1">
      <c r="A24" s="40">
        <v>3</v>
      </c>
      <c r="B24" s="88">
        <v>119</v>
      </c>
      <c r="C24" s="94">
        <v>35761</v>
      </c>
      <c r="D24" s="89">
        <v>15</v>
      </c>
      <c r="E24" s="94">
        <v>3014</v>
      </c>
      <c r="F24" s="89">
        <v>79</v>
      </c>
      <c r="G24" s="94">
        <v>25737</v>
      </c>
      <c r="H24" s="89" t="s">
        <v>115</v>
      </c>
      <c r="I24" s="102" t="s">
        <v>115</v>
      </c>
      <c r="J24" s="89">
        <v>3</v>
      </c>
      <c r="K24" s="102">
        <v>1094</v>
      </c>
      <c r="L24" s="89">
        <v>1</v>
      </c>
      <c r="M24" s="102">
        <v>359</v>
      </c>
      <c r="N24" s="89">
        <v>21</v>
      </c>
      <c r="O24" s="107">
        <v>5557</v>
      </c>
      <c r="P24" s="27" t="s">
        <v>224</v>
      </c>
    </row>
    <row r="25" spans="1:16" ht="33" customHeight="1">
      <c r="A25" s="41">
        <v>4</v>
      </c>
      <c r="B25" s="90">
        <v>97</v>
      </c>
      <c r="C25" s="93">
        <v>35186</v>
      </c>
      <c r="D25" s="97">
        <v>9</v>
      </c>
      <c r="E25" s="93">
        <v>6974</v>
      </c>
      <c r="F25" s="97">
        <v>69</v>
      </c>
      <c r="G25" s="93">
        <v>22348</v>
      </c>
      <c r="H25" s="97" t="s">
        <v>115</v>
      </c>
      <c r="I25" s="101" t="s">
        <v>115</v>
      </c>
      <c r="J25" s="97" t="s">
        <v>115</v>
      </c>
      <c r="K25" s="103" t="s">
        <v>115</v>
      </c>
      <c r="L25" s="97" t="s">
        <v>115</v>
      </c>
      <c r="M25" s="101" t="s">
        <v>115</v>
      </c>
      <c r="N25" s="97">
        <v>19</v>
      </c>
      <c r="O25" s="108">
        <v>5864</v>
      </c>
    </row>
    <row r="26" spans="1:16" ht="18" customHeight="1">
      <c r="O26" s="31" t="s">
        <v>179</v>
      </c>
    </row>
  </sheetData>
  <mergeCells count="8">
    <mergeCell ref="A4:A6"/>
    <mergeCell ref="B4:C5"/>
    <mergeCell ref="H4:I5"/>
    <mergeCell ref="J4:K5"/>
    <mergeCell ref="L4:M5"/>
    <mergeCell ref="N4:O5"/>
    <mergeCell ref="D5:E5"/>
    <mergeCell ref="F5:G5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5"/>
  <sheetViews>
    <sheetView view="pageBreakPreview" topLeftCell="A2" zoomScaleSheetLayoutView="100" workbookViewId="0">
      <selection activeCell="AE42" sqref="AE42"/>
    </sheetView>
  </sheetViews>
  <sheetFormatPr defaultRowHeight="11.25"/>
  <cols>
    <col min="1" max="1" width="5.75" style="109" customWidth="1"/>
    <col min="2" max="2" width="4.125" style="109" customWidth="1"/>
    <col min="3" max="3" width="8.625" style="109" customWidth="1"/>
    <col min="4" max="4" width="4.125" style="109" customWidth="1"/>
    <col min="5" max="5" width="8.625" style="109" customWidth="1"/>
    <col min="6" max="6" width="4.125" style="109" customWidth="1"/>
    <col min="7" max="7" width="8.625" style="109" customWidth="1"/>
    <col min="8" max="8" width="4.125" style="109" customWidth="1"/>
    <col min="9" max="9" width="8.625" style="109" customWidth="1"/>
    <col min="10" max="10" width="4.125" style="109" customWidth="1"/>
    <col min="11" max="11" width="8.625" style="109" customWidth="1"/>
    <col min="12" max="12" width="4.125" style="109" customWidth="1"/>
    <col min="13" max="13" width="8.625" style="109" customWidth="1"/>
    <col min="14" max="14" width="4.125" style="109" customWidth="1"/>
    <col min="15" max="15" width="8.625" style="109" customWidth="1"/>
    <col min="16" max="16" width="4.125" style="109" customWidth="1"/>
    <col min="17" max="17" width="8.625" style="109" customWidth="1"/>
    <col min="18" max="18" width="4.125" style="109" customWidth="1"/>
    <col min="19" max="19" width="9.625" style="109" customWidth="1"/>
    <col min="20" max="20" width="4.125" style="109" customWidth="1"/>
    <col min="21" max="21" width="9.625" style="109" customWidth="1"/>
    <col min="22" max="22" width="4.625" style="109" customWidth="1"/>
    <col min="23" max="23" width="10.625" style="109" customWidth="1"/>
    <col min="24" max="24" width="4.625" style="109" customWidth="1"/>
    <col min="25" max="25" width="10.625" style="109" customWidth="1"/>
    <col min="26" max="26" width="4.625" style="109" customWidth="1"/>
    <col min="27" max="27" width="10.625" style="109" customWidth="1"/>
    <col min="28" max="28" width="5.375" style="109" customWidth="1"/>
    <col min="29" max="29" width="10.625" style="109" customWidth="1"/>
    <col min="30" max="30" width="5.25" style="109" bestFit="1" customWidth="1"/>
    <col min="31" max="31" width="10.625" style="109" customWidth="1"/>
    <col min="32" max="32" width="4.625" style="109" bestFit="1" customWidth="1"/>
    <col min="33" max="33" width="10.625" style="109" customWidth="1"/>
    <col min="34" max="34" width="4.5" style="109" customWidth="1"/>
    <col min="35" max="35" width="10.625" style="109" customWidth="1"/>
    <col min="36" max="36" width="4.5" style="109" customWidth="1"/>
    <col min="37" max="37" width="10.625" style="109" customWidth="1"/>
    <col min="38" max="38" width="9" style="109" customWidth="1"/>
    <col min="39" max="16384" width="9" style="109"/>
  </cols>
  <sheetData>
    <row r="1" spans="1:37" ht="13.5" hidden="1" customHeight="1">
      <c r="A1" s="109" t="s">
        <v>225</v>
      </c>
    </row>
    <row r="2" spans="1:37" ht="17.25" customHeight="1">
      <c r="A2" s="339" t="s">
        <v>233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</row>
    <row r="3" spans="1:37" hidden="1">
      <c r="M3" s="119"/>
      <c r="Q3" s="119"/>
    </row>
    <row r="4" spans="1:37" ht="16.5" hidden="1" customHeight="1">
      <c r="A4" s="349"/>
      <c r="B4" s="347" t="s">
        <v>226</v>
      </c>
      <c r="C4" s="347"/>
      <c r="D4" s="347"/>
      <c r="E4" s="347"/>
      <c r="F4" s="347" t="s">
        <v>227</v>
      </c>
      <c r="G4" s="347"/>
      <c r="H4" s="347"/>
      <c r="I4" s="347"/>
      <c r="J4" s="347" t="s">
        <v>1</v>
      </c>
      <c r="K4" s="347"/>
      <c r="L4" s="347"/>
      <c r="M4" s="347"/>
      <c r="N4" s="347" t="s">
        <v>1</v>
      </c>
      <c r="O4" s="347"/>
      <c r="P4" s="347"/>
      <c r="Q4" s="347"/>
      <c r="R4" s="347" t="s">
        <v>1</v>
      </c>
      <c r="S4" s="347"/>
      <c r="T4" s="347"/>
      <c r="U4" s="347"/>
    </row>
    <row r="5" spans="1:37" ht="16.5" hidden="1" customHeight="1">
      <c r="A5" s="350"/>
      <c r="B5" s="347" t="s">
        <v>228</v>
      </c>
      <c r="C5" s="347"/>
      <c r="D5" s="347" t="s">
        <v>229</v>
      </c>
      <c r="E5" s="347"/>
      <c r="F5" s="347" t="s">
        <v>228</v>
      </c>
      <c r="G5" s="347"/>
      <c r="H5" s="347" t="s">
        <v>229</v>
      </c>
      <c r="I5" s="347"/>
      <c r="J5" s="347" t="s">
        <v>228</v>
      </c>
      <c r="K5" s="347"/>
      <c r="L5" s="347" t="s">
        <v>229</v>
      </c>
      <c r="M5" s="347"/>
      <c r="N5" s="347" t="s">
        <v>228</v>
      </c>
      <c r="O5" s="347"/>
      <c r="P5" s="347" t="s">
        <v>229</v>
      </c>
      <c r="Q5" s="347"/>
      <c r="R5" s="347" t="s">
        <v>228</v>
      </c>
      <c r="S5" s="347"/>
      <c r="T5" s="347" t="s">
        <v>229</v>
      </c>
      <c r="U5" s="347"/>
    </row>
    <row r="6" spans="1:37" s="110" customFormat="1" ht="16.5" hidden="1" customHeight="1">
      <c r="A6" s="351"/>
      <c r="B6" s="117" t="s">
        <v>51</v>
      </c>
      <c r="C6" s="117" t="s">
        <v>217</v>
      </c>
      <c r="D6" s="117" t="s">
        <v>51</v>
      </c>
      <c r="E6" s="117" t="s">
        <v>217</v>
      </c>
      <c r="F6" s="117" t="s">
        <v>51</v>
      </c>
      <c r="G6" s="117" t="s">
        <v>217</v>
      </c>
      <c r="H6" s="117" t="s">
        <v>51</v>
      </c>
      <c r="I6" s="117" t="s">
        <v>217</v>
      </c>
      <c r="J6" s="117" t="s">
        <v>51</v>
      </c>
      <c r="K6" s="117" t="s">
        <v>217</v>
      </c>
      <c r="L6" s="117" t="s">
        <v>51</v>
      </c>
      <c r="M6" s="117" t="s">
        <v>217</v>
      </c>
      <c r="N6" s="117" t="s">
        <v>51</v>
      </c>
      <c r="O6" s="117" t="s">
        <v>217</v>
      </c>
      <c r="P6" s="117" t="s">
        <v>51</v>
      </c>
      <c r="Q6" s="117" t="s">
        <v>217</v>
      </c>
      <c r="R6" s="117" t="s">
        <v>51</v>
      </c>
      <c r="S6" s="117" t="s">
        <v>217</v>
      </c>
      <c r="T6" s="117" t="s">
        <v>51</v>
      </c>
      <c r="U6" s="117" t="s">
        <v>217</v>
      </c>
    </row>
    <row r="7" spans="1:37" ht="18.75" hidden="1" customHeight="1">
      <c r="A7" s="112" t="s">
        <v>231</v>
      </c>
      <c r="B7" s="118">
        <v>1</v>
      </c>
      <c r="C7" s="127">
        <v>500</v>
      </c>
      <c r="D7" s="118">
        <v>5</v>
      </c>
      <c r="E7" s="137">
        <v>1747.79</v>
      </c>
      <c r="F7" s="143">
        <v>4</v>
      </c>
      <c r="G7" s="137">
        <v>1981.43</v>
      </c>
      <c r="H7" s="118">
        <v>12</v>
      </c>
      <c r="I7" s="148">
        <v>4769.97</v>
      </c>
      <c r="J7" s="135" t="s">
        <v>115</v>
      </c>
      <c r="K7" s="135" t="s">
        <v>115</v>
      </c>
      <c r="L7" s="118">
        <v>17</v>
      </c>
      <c r="M7" s="155">
        <v>8003.28</v>
      </c>
      <c r="N7" s="135" t="s">
        <v>115</v>
      </c>
      <c r="O7" s="135" t="s">
        <v>115</v>
      </c>
      <c r="P7" s="118">
        <v>17</v>
      </c>
      <c r="Q7" s="155">
        <v>8003.28</v>
      </c>
      <c r="R7" s="135" t="s">
        <v>115</v>
      </c>
      <c r="S7" s="135" t="s">
        <v>115</v>
      </c>
      <c r="T7" s="118">
        <v>17</v>
      </c>
      <c r="U7" s="155">
        <v>8003.28</v>
      </c>
    </row>
    <row r="8" spans="1:37" ht="18.75" hidden="1" customHeight="1">
      <c r="A8" s="113" t="s">
        <v>232</v>
      </c>
      <c r="B8" s="119" t="s">
        <v>115</v>
      </c>
      <c r="C8" s="119" t="s">
        <v>115</v>
      </c>
      <c r="D8" s="119" t="s">
        <v>115</v>
      </c>
      <c r="E8" s="138" t="s">
        <v>115</v>
      </c>
      <c r="F8" s="144" t="s">
        <v>115</v>
      </c>
      <c r="G8" s="119" t="s">
        <v>115</v>
      </c>
      <c r="H8" s="119" t="s">
        <v>115</v>
      </c>
      <c r="I8" s="149" t="s">
        <v>115</v>
      </c>
      <c r="J8" s="119" t="s">
        <v>115</v>
      </c>
      <c r="K8" s="119" t="s">
        <v>115</v>
      </c>
      <c r="L8" s="119" t="s">
        <v>115</v>
      </c>
      <c r="M8" s="156" t="s">
        <v>115</v>
      </c>
      <c r="N8" s="119" t="s">
        <v>115</v>
      </c>
      <c r="O8" s="119" t="s">
        <v>115</v>
      </c>
      <c r="P8" s="119" t="s">
        <v>115</v>
      </c>
      <c r="Q8" s="156" t="s">
        <v>115</v>
      </c>
      <c r="R8" s="119" t="s">
        <v>115</v>
      </c>
      <c r="S8" s="119" t="s">
        <v>115</v>
      </c>
      <c r="T8" s="119" t="s">
        <v>115</v>
      </c>
      <c r="U8" s="156" t="s">
        <v>115</v>
      </c>
    </row>
    <row r="9" spans="1:37" ht="18.75" hidden="1" customHeight="1">
      <c r="A9" s="113" t="s">
        <v>234</v>
      </c>
      <c r="B9" s="109">
        <v>3</v>
      </c>
      <c r="C9" s="128">
        <v>1578.82</v>
      </c>
      <c r="D9" s="109">
        <v>14</v>
      </c>
      <c r="E9" s="128">
        <v>5011.5450000000001</v>
      </c>
      <c r="F9" s="145">
        <v>3</v>
      </c>
      <c r="G9" s="128">
        <v>1003.18</v>
      </c>
      <c r="H9" s="109">
        <v>8</v>
      </c>
      <c r="I9" s="150">
        <v>3595.0250000000001</v>
      </c>
      <c r="J9" s="119" t="s">
        <v>115</v>
      </c>
      <c r="K9" s="119" t="s">
        <v>115</v>
      </c>
      <c r="L9" s="109">
        <v>10</v>
      </c>
      <c r="M9" s="157">
        <v>5203.1899999999996</v>
      </c>
      <c r="N9" s="119" t="s">
        <v>115</v>
      </c>
      <c r="O9" s="119" t="s">
        <v>115</v>
      </c>
      <c r="P9" s="109">
        <v>10</v>
      </c>
      <c r="Q9" s="157">
        <v>5203.1899999999996</v>
      </c>
      <c r="R9" s="119" t="s">
        <v>115</v>
      </c>
      <c r="S9" s="119" t="s">
        <v>115</v>
      </c>
      <c r="T9" s="109">
        <v>10</v>
      </c>
      <c r="U9" s="157">
        <v>5203.1899999999996</v>
      </c>
    </row>
    <row r="10" spans="1:37" ht="18.75" hidden="1" customHeight="1">
      <c r="A10" s="113" t="s">
        <v>222</v>
      </c>
      <c r="B10" s="119" t="s">
        <v>115</v>
      </c>
      <c r="C10" s="119" t="s">
        <v>115</v>
      </c>
      <c r="D10" s="109">
        <v>1</v>
      </c>
      <c r="E10" s="128">
        <v>280.68</v>
      </c>
      <c r="F10" s="144" t="s">
        <v>115</v>
      </c>
      <c r="G10" s="119" t="s">
        <v>115</v>
      </c>
      <c r="H10" s="109">
        <v>1</v>
      </c>
      <c r="I10" s="151">
        <v>333</v>
      </c>
      <c r="J10" s="109">
        <v>3</v>
      </c>
      <c r="K10" s="128">
        <v>1403.62</v>
      </c>
      <c r="L10" s="109">
        <v>4</v>
      </c>
      <c r="M10" s="158">
        <v>924</v>
      </c>
      <c r="N10" s="109">
        <v>3</v>
      </c>
      <c r="O10" s="128">
        <v>1403.62</v>
      </c>
      <c r="P10" s="109">
        <v>4</v>
      </c>
      <c r="Q10" s="158">
        <v>924</v>
      </c>
      <c r="R10" s="109">
        <v>3</v>
      </c>
      <c r="S10" s="128">
        <v>1403.62</v>
      </c>
      <c r="T10" s="109">
        <v>4</v>
      </c>
      <c r="U10" s="158">
        <v>924</v>
      </c>
    </row>
    <row r="11" spans="1:37" ht="18.75" hidden="1" customHeight="1">
      <c r="A11" s="113" t="s">
        <v>235</v>
      </c>
      <c r="B11" s="109">
        <v>1</v>
      </c>
      <c r="C11" s="109">
        <v>508.32</v>
      </c>
      <c r="D11" s="109">
        <v>8</v>
      </c>
      <c r="E11" s="128">
        <v>2941.87</v>
      </c>
      <c r="F11" s="145">
        <v>4</v>
      </c>
      <c r="G11" s="128">
        <v>1581.12</v>
      </c>
      <c r="H11" s="109">
        <v>11</v>
      </c>
      <c r="I11" s="150">
        <v>5611.134</v>
      </c>
      <c r="J11" s="109">
        <v>1</v>
      </c>
      <c r="K11" s="128">
        <v>303.85000000000002</v>
      </c>
      <c r="L11" s="109">
        <v>14</v>
      </c>
      <c r="M11" s="157">
        <v>5109.2</v>
      </c>
      <c r="N11" s="109">
        <v>1</v>
      </c>
      <c r="O11" s="128">
        <v>303.85000000000002</v>
      </c>
      <c r="P11" s="109">
        <v>14</v>
      </c>
      <c r="Q11" s="157">
        <v>5109.2</v>
      </c>
      <c r="R11" s="109">
        <v>1</v>
      </c>
      <c r="S11" s="128">
        <v>303.85000000000002</v>
      </c>
      <c r="T11" s="109">
        <v>14</v>
      </c>
      <c r="U11" s="157">
        <v>5109.2</v>
      </c>
    </row>
    <row r="12" spans="1:37" ht="18.75" hidden="1" customHeight="1">
      <c r="A12" s="113" t="s">
        <v>236</v>
      </c>
      <c r="B12" s="119" t="s">
        <v>115</v>
      </c>
      <c r="C12" s="119" t="s">
        <v>115</v>
      </c>
      <c r="D12" s="109">
        <v>3</v>
      </c>
      <c r="E12" s="128">
        <v>963</v>
      </c>
      <c r="F12" s="145">
        <v>1</v>
      </c>
      <c r="G12" s="129">
        <v>696</v>
      </c>
      <c r="H12" s="109">
        <v>1</v>
      </c>
      <c r="I12" s="151">
        <v>138</v>
      </c>
      <c r="J12" s="109">
        <v>1</v>
      </c>
      <c r="K12" s="128">
        <v>550.41999999999996</v>
      </c>
      <c r="L12" s="109">
        <v>3</v>
      </c>
      <c r="M12" s="157">
        <v>2145</v>
      </c>
      <c r="N12" s="109">
        <v>1</v>
      </c>
      <c r="O12" s="128">
        <v>550.41999999999996</v>
      </c>
      <c r="P12" s="109">
        <v>3</v>
      </c>
      <c r="Q12" s="157">
        <v>2145</v>
      </c>
      <c r="R12" s="109">
        <v>1</v>
      </c>
      <c r="S12" s="128">
        <v>550.41999999999996</v>
      </c>
      <c r="T12" s="109">
        <v>3</v>
      </c>
      <c r="U12" s="157">
        <v>2145</v>
      </c>
    </row>
    <row r="13" spans="1:37" ht="18.75" hidden="1" customHeight="1">
      <c r="A13" s="113" t="s">
        <v>237</v>
      </c>
      <c r="B13" s="109">
        <v>1</v>
      </c>
      <c r="C13" s="109">
        <v>99.66</v>
      </c>
      <c r="D13" s="109">
        <v>3</v>
      </c>
      <c r="E13" s="128">
        <v>1447</v>
      </c>
      <c r="F13" s="145">
        <v>2</v>
      </c>
      <c r="G13" s="129">
        <v>488</v>
      </c>
      <c r="H13" s="109">
        <v>8</v>
      </c>
      <c r="I13" s="150">
        <v>2419.69</v>
      </c>
      <c r="J13" s="109">
        <v>2</v>
      </c>
      <c r="K13" s="129">
        <v>553</v>
      </c>
      <c r="L13" s="109">
        <v>14</v>
      </c>
      <c r="M13" s="157">
        <v>5914.52</v>
      </c>
      <c r="N13" s="109">
        <v>2</v>
      </c>
      <c r="O13" s="129">
        <v>553</v>
      </c>
      <c r="P13" s="109">
        <v>14</v>
      </c>
      <c r="Q13" s="157">
        <v>5914.52</v>
      </c>
      <c r="R13" s="109">
        <v>2</v>
      </c>
      <c r="S13" s="129">
        <v>553</v>
      </c>
      <c r="T13" s="109">
        <v>14</v>
      </c>
      <c r="U13" s="157">
        <v>5914.52</v>
      </c>
    </row>
    <row r="14" spans="1:37" ht="18.75" hidden="1" customHeight="1">
      <c r="A14" s="113" t="s">
        <v>238</v>
      </c>
      <c r="B14" s="119" t="s">
        <v>115</v>
      </c>
      <c r="C14" s="119" t="s">
        <v>115</v>
      </c>
      <c r="D14" s="109">
        <v>7</v>
      </c>
      <c r="E14" s="128">
        <v>2970.779</v>
      </c>
      <c r="F14" s="145">
        <v>3</v>
      </c>
      <c r="G14" s="128">
        <v>1354.28</v>
      </c>
      <c r="H14" s="109">
        <v>5</v>
      </c>
      <c r="I14" s="150">
        <v>1766</v>
      </c>
      <c r="J14" s="109">
        <v>1</v>
      </c>
      <c r="K14" s="129">
        <v>570</v>
      </c>
      <c r="L14" s="109">
        <v>7</v>
      </c>
      <c r="M14" s="157">
        <v>2256.67</v>
      </c>
      <c r="N14" s="109">
        <v>1</v>
      </c>
      <c r="O14" s="129">
        <v>570</v>
      </c>
      <c r="P14" s="109">
        <v>7</v>
      </c>
      <c r="Q14" s="157">
        <v>2256.67</v>
      </c>
      <c r="R14" s="109">
        <v>1</v>
      </c>
      <c r="S14" s="129">
        <v>570</v>
      </c>
      <c r="T14" s="109">
        <v>7</v>
      </c>
      <c r="U14" s="157">
        <v>2256.67</v>
      </c>
    </row>
    <row r="15" spans="1:37" ht="18.75" hidden="1" customHeight="1">
      <c r="A15" s="113" t="s">
        <v>241</v>
      </c>
      <c r="B15" s="109">
        <v>1</v>
      </c>
      <c r="C15" s="109">
        <v>196.86</v>
      </c>
      <c r="D15" s="109">
        <v>2</v>
      </c>
      <c r="E15" s="128">
        <v>383</v>
      </c>
      <c r="F15" s="144" t="s">
        <v>115</v>
      </c>
      <c r="G15" s="119" t="s">
        <v>115</v>
      </c>
      <c r="H15" s="109">
        <v>8</v>
      </c>
      <c r="I15" s="150">
        <v>1914.47</v>
      </c>
      <c r="J15" s="119" t="s">
        <v>115</v>
      </c>
      <c r="K15" s="119" t="s">
        <v>115</v>
      </c>
      <c r="L15" s="109">
        <v>7</v>
      </c>
      <c r="M15" s="157">
        <v>1987.1079999999999</v>
      </c>
      <c r="N15" s="119" t="s">
        <v>115</v>
      </c>
      <c r="O15" s="119" t="s">
        <v>115</v>
      </c>
      <c r="P15" s="109">
        <v>7</v>
      </c>
      <c r="Q15" s="157">
        <v>1987.1079999999999</v>
      </c>
      <c r="R15" s="119" t="s">
        <v>115</v>
      </c>
      <c r="S15" s="119" t="s">
        <v>115</v>
      </c>
      <c r="T15" s="109">
        <v>7</v>
      </c>
      <c r="U15" s="157">
        <v>1987.1079999999999</v>
      </c>
    </row>
    <row r="16" spans="1:37" ht="18.75" hidden="1" customHeight="1">
      <c r="A16" s="113" t="s">
        <v>26</v>
      </c>
      <c r="B16" s="109">
        <v>1</v>
      </c>
      <c r="C16" s="109">
        <v>730.03</v>
      </c>
      <c r="D16" s="109">
        <v>4</v>
      </c>
      <c r="E16" s="128">
        <v>1347.86</v>
      </c>
      <c r="F16" s="145">
        <v>1</v>
      </c>
      <c r="G16" s="129">
        <v>442.27</v>
      </c>
      <c r="H16" s="109">
        <v>1</v>
      </c>
      <c r="I16" s="150">
        <v>646.70000000000005</v>
      </c>
      <c r="J16" s="119" t="s">
        <v>115</v>
      </c>
      <c r="K16" s="119" t="s">
        <v>115</v>
      </c>
      <c r="L16" s="109">
        <v>3</v>
      </c>
      <c r="M16" s="157">
        <v>1471.79</v>
      </c>
      <c r="N16" s="119" t="s">
        <v>115</v>
      </c>
      <c r="O16" s="119" t="s">
        <v>115</v>
      </c>
      <c r="P16" s="109">
        <v>3</v>
      </c>
      <c r="Q16" s="157">
        <v>1471.79</v>
      </c>
      <c r="R16" s="119" t="s">
        <v>115</v>
      </c>
      <c r="S16" s="119" t="s">
        <v>115</v>
      </c>
      <c r="T16" s="109">
        <v>3</v>
      </c>
      <c r="U16" s="157">
        <v>1471.79</v>
      </c>
    </row>
    <row r="17" spans="1:21" ht="18.75" hidden="1" customHeight="1">
      <c r="A17" s="113" t="s">
        <v>242</v>
      </c>
      <c r="B17" s="119" t="s">
        <v>115</v>
      </c>
      <c r="C17" s="119" t="s">
        <v>115</v>
      </c>
      <c r="D17" s="109">
        <v>4</v>
      </c>
      <c r="E17" s="128">
        <v>1444.37</v>
      </c>
      <c r="F17" s="145">
        <v>1</v>
      </c>
      <c r="G17" s="129">
        <v>780</v>
      </c>
      <c r="H17" s="109">
        <v>3</v>
      </c>
      <c r="I17" s="150">
        <v>1259</v>
      </c>
      <c r="J17" s="119" t="s">
        <v>115</v>
      </c>
      <c r="K17" s="119" t="s">
        <v>115</v>
      </c>
      <c r="L17" s="109">
        <v>3</v>
      </c>
      <c r="M17" s="157">
        <v>857.81</v>
      </c>
      <c r="N17" s="119" t="s">
        <v>115</v>
      </c>
      <c r="O17" s="119" t="s">
        <v>115</v>
      </c>
      <c r="P17" s="109">
        <v>3</v>
      </c>
      <c r="Q17" s="157">
        <v>857.81</v>
      </c>
      <c r="R17" s="119" t="s">
        <v>115</v>
      </c>
      <c r="S17" s="119" t="s">
        <v>115</v>
      </c>
      <c r="T17" s="109">
        <v>3</v>
      </c>
      <c r="U17" s="157">
        <v>857.81</v>
      </c>
    </row>
    <row r="18" spans="1:21" ht="18.75" hidden="1" customHeight="1">
      <c r="A18" s="113" t="s">
        <v>152</v>
      </c>
      <c r="B18" s="109">
        <v>3</v>
      </c>
      <c r="C18" s="128">
        <v>1219.6199999999999</v>
      </c>
      <c r="D18" s="109">
        <v>21</v>
      </c>
      <c r="E18" s="128">
        <v>5700.97</v>
      </c>
      <c r="F18" s="145">
        <v>3</v>
      </c>
      <c r="G18" s="128">
        <v>1027.99</v>
      </c>
      <c r="H18" s="109">
        <v>12</v>
      </c>
      <c r="I18" s="150">
        <v>3803</v>
      </c>
      <c r="J18" s="109">
        <v>3</v>
      </c>
      <c r="K18" s="109">
        <v>787.55</v>
      </c>
      <c r="L18" s="109">
        <v>15</v>
      </c>
      <c r="M18" s="157">
        <v>5834.41</v>
      </c>
      <c r="N18" s="109">
        <v>3</v>
      </c>
      <c r="O18" s="109">
        <v>787.55</v>
      </c>
      <c r="P18" s="109">
        <v>15</v>
      </c>
      <c r="Q18" s="157">
        <v>5834.41</v>
      </c>
      <c r="R18" s="109">
        <v>3</v>
      </c>
      <c r="S18" s="109">
        <v>787.55</v>
      </c>
      <c r="T18" s="109">
        <v>15</v>
      </c>
      <c r="U18" s="157">
        <v>5834.41</v>
      </c>
    </row>
    <row r="19" spans="1:21" ht="18.75" hidden="1" customHeight="1">
      <c r="A19" s="113" t="s">
        <v>243</v>
      </c>
      <c r="B19" s="109">
        <v>1</v>
      </c>
      <c r="C19" s="129">
        <v>577</v>
      </c>
      <c r="D19" s="109">
        <v>6</v>
      </c>
      <c r="E19" s="128">
        <v>2773.25</v>
      </c>
      <c r="F19" s="144" t="s">
        <v>115</v>
      </c>
      <c r="G19" s="119" t="s">
        <v>115</v>
      </c>
      <c r="H19" s="109">
        <v>7</v>
      </c>
      <c r="I19" s="150">
        <v>2583</v>
      </c>
      <c r="J19" s="109">
        <v>2</v>
      </c>
      <c r="K19" s="128">
        <v>1293</v>
      </c>
      <c r="L19" s="109">
        <v>4</v>
      </c>
      <c r="M19" s="157">
        <v>2180.7800000000002</v>
      </c>
      <c r="N19" s="109">
        <v>2</v>
      </c>
      <c r="O19" s="128">
        <v>1293</v>
      </c>
      <c r="P19" s="109">
        <v>4</v>
      </c>
      <c r="Q19" s="157">
        <v>2180.7800000000002</v>
      </c>
      <c r="R19" s="109">
        <v>2</v>
      </c>
      <c r="S19" s="128">
        <v>1293</v>
      </c>
      <c r="T19" s="109">
        <v>4</v>
      </c>
      <c r="U19" s="157">
        <v>2180.7800000000002</v>
      </c>
    </row>
    <row r="20" spans="1:21" ht="18.75" hidden="1" customHeight="1">
      <c r="A20" s="113" t="s">
        <v>244</v>
      </c>
      <c r="B20" s="119" t="s">
        <v>115</v>
      </c>
      <c r="C20" s="119" t="s">
        <v>115</v>
      </c>
      <c r="D20" s="109">
        <v>8</v>
      </c>
      <c r="E20" s="128">
        <v>2338.34</v>
      </c>
      <c r="F20" s="145">
        <v>1</v>
      </c>
      <c r="G20" s="129">
        <v>287</v>
      </c>
      <c r="H20" s="109">
        <v>5</v>
      </c>
      <c r="I20" s="150">
        <v>1745.74</v>
      </c>
      <c r="J20" s="109">
        <v>2</v>
      </c>
      <c r="K20" s="129">
        <v>854</v>
      </c>
      <c r="L20" s="109">
        <v>12</v>
      </c>
      <c r="M20" s="157">
        <v>3577.52</v>
      </c>
      <c r="N20" s="109">
        <v>2</v>
      </c>
      <c r="O20" s="129">
        <v>854</v>
      </c>
      <c r="P20" s="109">
        <v>12</v>
      </c>
      <c r="Q20" s="157">
        <v>3577.52</v>
      </c>
      <c r="R20" s="109">
        <v>2</v>
      </c>
      <c r="S20" s="129">
        <v>854</v>
      </c>
      <c r="T20" s="109">
        <v>12</v>
      </c>
      <c r="U20" s="157">
        <v>3577.52</v>
      </c>
    </row>
    <row r="21" spans="1:21" ht="18.75" hidden="1" customHeight="1">
      <c r="A21" s="113" t="s">
        <v>246</v>
      </c>
      <c r="B21" s="119" t="s">
        <v>115</v>
      </c>
      <c r="C21" s="119" t="s">
        <v>115</v>
      </c>
      <c r="D21" s="109">
        <v>1</v>
      </c>
      <c r="E21" s="129">
        <v>815</v>
      </c>
      <c r="F21" s="145">
        <v>2</v>
      </c>
      <c r="G21" s="128">
        <v>1180.7560000000001</v>
      </c>
      <c r="H21" s="119" t="s">
        <v>115</v>
      </c>
      <c r="I21" s="149" t="s">
        <v>115</v>
      </c>
      <c r="J21" s="119" t="s">
        <v>115</v>
      </c>
      <c r="K21" s="119" t="s">
        <v>115</v>
      </c>
      <c r="L21" s="109">
        <v>6</v>
      </c>
      <c r="M21" s="157">
        <v>2397.27</v>
      </c>
      <c r="N21" s="119" t="s">
        <v>115</v>
      </c>
      <c r="O21" s="119" t="s">
        <v>115</v>
      </c>
      <c r="P21" s="109">
        <v>6</v>
      </c>
      <c r="Q21" s="157">
        <v>2397.27</v>
      </c>
      <c r="R21" s="119" t="s">
        <v>115</v>
      </c>
      <c r="S21" s="119" t="s">
        <v>115</v>
      </c>
      <c r="T21" s="109">
        <v>6</v>
      </c>
      <c r="U21" s="157">
        <v>2397.27</v>
      </c>
    </row>
    <row r="22" spans="1:21" ht="18.75" hidden="1" customHeight="1">
      <c r="A22" s="113" t="s">
        <v>49</v>
      </c>
      <c r="B22" s="119" t="s">
        <v>115</v>
      </c>
      <c r="C22" s="119" t="s">
        <v>115</v>
      </c>
      <c r="D22" s="109">
        <v>4</v>
      </c>
      <c r="E22" s="128">
        <v>3538.36</v>
      </c>
      <c r="F22" s="144" t="s">
        <v>115</v>
      </c>
      <c r="G22" s="119" t="s">
        <v>115</v>
      </c>
      <c r="H22" s="119" t="s">
        <v>115</v>
      </c>
      <c r="I22" s="149" t="s">
        <v>115</v>
      </c>
      <c r="J22" s="119" t="s">
        <v>115</v>
      </c>
      <c r="K22" s="119" t="s">
        <v>115</v>
      </c>
      <c r="L22" s="119" t="s">
        <v>115</v>
      </c>
      <c r="M22" s="156" t="s">
        <v>115</v>
      </c>
      <c r="N22" s="119" t="s">
        <v>115</v>
      </c>
      <c r="O22" s="119" t="s">
        <v>115</v>
      </c>
      <c r="P22" s="119" t="s">
        <v>115</v>
      </c>
      <c r="Q22" s="156" t="s">
        <v>115</v>
      </c>
      <c r="R22" s="119" t="s">
        <v>115</v>
      </c>
      <c r="S22" s="119" t="s">
        <v>115</v>
      </c>
      <c r="T22" s="119" t="s">
        <v>115</v>
      </c>
      <c r="U22" s="156" t="s">
        <v>115</v>
      </c>
    </row>
    <row r="23" spans="1:21" ht="18.75" hidden="1" customHeight="1">
      <c r="A23" s="113" t="s">
        <v>247</v>
      </c>
      <c r="B23" s="109">
        <v>1</v>
      </c>
      <c r="C23" s="129">
        <v>584</v>
      </c>
      <c r="D23" s="109">
        <v>21</v>
      </c>
      <c r="E23" s="128">
        <v>7231</v>
      </c>
      <c r="F23" s="145">
        <v>4</v>
      </c>
      <c r="G23" s="128">
        <v>2838.57</v>
      </c>
      <c r="H23" s="109">
        <v>16</v>
      </c>
      <c r="I23" s="150">
        <v>6203.2950000000001</v>
      </c>
      <c r="J23" s="109">
        <v>5</v>
      </c>
      <c r="K23" s="128">
        <v>2238.9</v>
      </c>
      <c r="L23" s="109">
        <v>9</v>
      </c>
      <c r="M23" s="157">
        <v>4057.18</v>
      </c>
      <c r="N23" s="109">
        <v>5</v>
      </c>
      <c r="O23" s="128">
        <v>2238.9</v>
      </c>
      <c r="P23" s="109">
        <v>9</v>
      </c>
      <c r="Q23" s="157">
        <v>4057.18</v>
      </c>
      <c r="R23" s="109">
        <v>5</v>
      </c>
      <c r="S23" s="128">
        <v>2238.9</v>
      </c>
      <c r="T23" s="109">
        <v>9</v>
      </c>
      <c r="U23" s="157">
        <v>4057.18</v>
      </c>
    </row>
    <row r="24" spans="1:21" ht="18.75" hidden="1" customHeight="1">
      <c r="A24" s="113" t="s">
        <v>248</v>
      </c>
      <c r="B24" s="109">
        <v>1</v>
      </c>
      <c r="C24" s="109">
        <v>592.65</v>
      </c>
      <c r="D24" s="109">
        <v>5</v>
      </c>
      <c r="E24" s="128">
        <v>2024.17</v>
      </c>
      <c r="F24" s="144" t="s">
        <v>115</v>
      </c>
      <c r="G24" s="119" t="s">
        <v>115</v>
      </c>
      <c r="H24" s="109">
        <v>5</v>
      </c>
      <c r="I24" s="150">
        <v>2305.59</v>
      </c>
      <c r="J24" s="109">
        <v>2</v>
      </c>
      <c r="K24" s="128">
        <v>4882.34</v>
      </c>
      <c r="L24" s="109">
        <v>10</v>
      </c>
      <c r="M24" s="157">
        <v>3270.83</v>
      </c>
      <c r="N24" s="109">
        <v>2</v>
      </c>
      <c r="O24" s="128">
        <v>4882.34</v>
      </c>
      <c r="P24" s="109">
        <v>10</v>
      </c>
      <c r="Q24" s="157">
        <v>3270.83</v>
      </c>
      <c r="R24" s="109">
        <v>2</v>
      </c>
      <c r="S24" s="128">
        <v>4882.34</v>
      </c>
      <c r="T24" s="109">
        <v>10</v>
      </c>
      <c r="U24" s="157">
        <v>3270.83</v>
      </c>
    </row>
    <row r="25" spans="1:21" ht="18.75" hidden="1" customHeight="1">
      <c r="A25" s="113" t="s">
        <v>249</v>
      </c>
      <c r="B25" s="119" t="s">
        <v>115</v>
      </c>
      <c r="C25" s="119" t="s">
        <v>115</v>
      </c>
      <c r="D25" s="119" t="s">
        <v>115</v>
      </c>
      <c r="E25" s="119" t="s">
        <v>115</v>
      </c>
      <c r="F25" s="144" t="s">
        <v>115</v>
      </c>
      <c r="G25" s="119" t="s">
        <v>115</v>
      </c>
      <c r="H25" s="119" t="s">
        <v>115</v>
      </c>
      <c r="I25" s="149" t="s">
        <v>115</v>
      </c>
      <c r="J25" s="119" t="s">
        <v>115</v>
      </c>
      <c r="K25" s="119" t="s">
        <v>115</v>
      </c>
      <c r="L25" s="119" t="s">
        <v>115</v>
      </c>
      <c r="M25" s="156" t="s">
        <v>115</v>
      </c>
      <c r="N25" s="119" t="s">
        <v>115</v>
      </c>
      <c r="O25" s="119" t="s">
        <v>115</v>
      </c>
      <c r="P25" s="119" t="s">
        <v>115</v>
      </c>
      <c r="Q25" s="156" t="s">
        <v>115</v>
      </c>
      <c r="R25" s="119" t="s">
        <v>115</v>
      </c>
      <c r="S25" s="119" t="s">
        <v>115</v>
      </c>
      <c r="T25" s="119" t="s">
        <v>115</v>
      </c>
      <c r="U25" s="156" t="s">
        <v>115</v>
      </c>
    </row>
    <row r="26" spans="1:21" ht="18.75" hidden="1" customHeight="1">
      <c r="A26" s="113" t="s">
        <v>126</v>
      </c>
      <c r="B26" s="119" t="s">
        <v>115</v>
      </c>
      <c r="C26" s="119" t="s">
        <v>115</v>
      </c>
      <c r="D26" s="119" t="s">
        <v>115</v>
      </c>
      <c r="E26" s="119" t="s">
        <v>115</v>
      </c>
      <c r="F26" s="144" t="s">
        <v>115</v>
      </c>
      <c r="G26" s="119" t="s">
        <v>115</v>
      </c>
      <c r="H26" s="119" t="s">
        <v>115</v>
      </c>
      <c r="I26" s="149" t="s">
        <v>115</v>
      </c>
      <c r="J26" s="119" t="s">
        <v>115</v>
      </c>
      <c r="K26" s="119" t="s">
        <v>115</v>
      </c>
      <c r="L26" s="119" t="s">
        <v>115</v>
      </c>
      <c r="M26" s="156" t="s">
        <v>115</v>
      </c>
      <c r="N26" s="119" t="s">
        <v>115</v>
      </c>
      <c r="O26" s="119" t="s">
        <v>115</v>
      </c>
      <c r="P26" s="119" t="s">
        <v>115</v>
      </c>
      <c r="Q26" s="156" t="s">
        <v>115</v>
      </c>
      <c r="R26" s="119" t="s">
        <v>115</v>
      </c>
      <c r="S26" s="119" t="s">
        <v>115</v>
      </c>
      <c r="T26" s="119" t="s">
        <v>115</v>
      </c>
      <c r="U26" s="156" t="s">
        <v>115</v>
      </c>
    </row>
    <row r="27" spans="1:21" ht="18.75" hidden="1" customHeight="1">
      <c r="A27" s="114" t="s">
        <v>240</v>
      </c>
      <c r="B27" s="120" t="s">
        <v>115</v>
      </c>
      <c r="C27" s="120" t="s">
        <v>115</v>
      </c>
      <c r="D27" s="120" t="s">
        <v>115</v>
      </c>
      <c r="E27" s="120" t="s">
        <v>115</v>
      </c>
      <c r="F27" s="146" t="s">
        <v>115</v>
      </c>
      <c r="G27" s="120" t="s">
        <v>115</v>
      </c>
      <c r="H27" s="120" t="s">
        <v>115</v>
      </c>
      <c r="I27" s="152" t="s">
        <v>115</v>
      </c>
      <c r="J27" s="120" t="s">
        <v>115</v>
      </c>
      <c r="K27" s="120" t="s">
        <v>115</v>
      </c>
      <c r="L27" s="120" t="s">
        <v>115</v>
      </c>
      <c r="M27" s="159" t="s">
        <v>115</v>
      </c>
      <c r="N27" s="120" t="s">
        <v>115</v>
      </c>
      <c r="O27" s="120" t="s">
        <v>115</v>
      </c>
      <c r="P27" s="120" t="s">
        <v>115</v>
      </c>
      <c r="Q27" s="159" t="s">
        <v>115</v>
      </c>
      <c r="R27" s="120" t="s">
        <v>115</v>
      </c>
      <c r="S27" s="120" t="s">
        <v>115</v>
      </c>
      <c r="T27" s="120" t="s">
        <v>115</v>
      </c>
      <c r="U27" s="159" t="s">
        <v>115</v>
      </c>
    </row>
    <row r="28" spans="1:21" ht="18.75" hidden="1" customHeight="1">
      <c r="A28" s="115" t="s">
        <v>251</v>
      </c>
      <c r="B28" s="121">
        <v>16</v>
      </c>
      <c r="C28" s="130">
        <v>8021.96</v>
      </c>
      <c r="D28" s="121">
        <v>122</v>
      </c>
      <c r="E28" s="130">
        <v>46672.985000000001</v>
      </c>
      <c r="F28" s="147">
        <v>29</v>
      </c>
      <c r="G28" s="130">
        <v>13660.596</v>
      </c>
      <c r="H28" s="121">
        <v>104</v>
      </c>
      <c r="I28" s="153">
        <v>39544.614000000001</v>
      </c>
      <c r="J28" s="121">
        <v>24</v>
      </c>
      <c r="K28" s="130">
        <v>14606.68</v>
      </c>
      <c r="L28" s="121">
        <v>143</v>
      </c>
      <c r="M28" s="160">
        <v>55606.557999999997</v>
      </c>
      <c r="N28" s="121">
        <v>24</v>
      </c>
      <c r="O28" s="130">
        <v>14606.68</v>
      </c>
      <c r="P28" s="121">
        <v>143</v>
      </c>
      <c r="Q28" s="160">
        <v>55606.557999999997</v>
      </c>
      <c r="R28" s="121">
        <v>24</v>
      </c>
      <c r="S28" s="130">
        <v>14606.68</v>
      </c>
      <c r="T28" s="121">
        <v>143</v>
      </c>
      <c r="U28" s="160">
        <v>55606.557999999997</v>
      </c>
    </row>
    <row r="29" spans="1:21" hidden="1">
      <c r="M29" s="119"/>
      <c r="Q29" s="119"/>
      <c r="U29" s="119"/>
    </row>
    <row r="30" spans="1:21" hidden="1">
      <c r="A30" s="109" t="s">
        <v>253</v>
      </c>
      <c r="B30" s="109" t="s">
        <v>254</v>
      </c>
    </row>
    <row r="31" spans="1:21" hidden="1">
      <c r="A31" s="109" t="s">
        <v>255</v>
      </c>
      <c r="B31" s="109" t="s">
        <v>256</v>
      </c>
    </row>
    <row r="32" spans="1:21" hidden="1"/>
    <row r="33" spans="1:37">
      <c r="M33" s="119"/>
      <c r="Q33" s="119"/>
      <c r="U33" s="119" t="s">
        <v>212</v>
      </c>
      <c r="AK33" s="119" t="s">
        <v>212</v>
      </c>
    </row>
    <row r="34" spans="1:37" ht="16.5" customHeight="1">
      <c r="A34" s="344"/>
      <c r="B34" s="347" t="s">
        <v>257</v>
      </c>
      <c r="C34" s="347"/>
      <c r="D34" s="347"/>
      <c r="E34" s="347"/>
      <c r="F34" s="347" t="s">
        <v>258</v>
      </c>
      <c r="G34" s="347"/>
      <c r="H34" s="347"/>
      <c r="I34" s="347"/>
      <c r="J34" s="347" t="s">
        <v>157</v>
      </c>
      <c r="K34" s="347"/>
      <c r="L34" s="347"/>
      <c r="M34" s="347"/>
      <c r="N34" s="347" t="s">
        <v>138</v>
      </c>
      <c r="O34" s="347"/>
      <c r="P34" s="347"/>
      <c r="Q34" s="347"/>
      <c r="R34" s="347" t="s">
        <v>41</v>
      </c>
      <c r="S34" s="347"/>
      <c r="T34" s="347"/>
      <c r="U34" s="347"/>
    </row>
    <row r="35" spans="1:37" ht="16.5" customHeight="1">
      <c r="A35" s="345"/>
      <c r="B35" s="347" t="s">
        <v>317</v>
      </c>
      <c r="C35" s="347"/>
      <c r="D35" s="347" t="s">
        <v>67</v>
      </c>
      <c r="E35" s="347"/>
      <c r="F35" s="347" t="s">
        <v>317</v>
      </c>
      <c r="G35" s="347"/>
      <c r="H35" s="347" t="s">
        <v>67</v>
      </c>
      <c r="I35" s="347"/>
      <c r="J35" s="347" t="s">
        <v>317</v>
      </c>
      <c r="K35" s="347"/>
      <c r="L35" s="347" t="s">
        <v>67</v>
      </c>
      <c r="M35" s="347"/>
      <c r="N35" s="347" t="s">
        <v>317</v>
      </c>
      <c r="O35" s="347"/>
      <c r="P35" s="347" t="s">
        <v>67</v>
      </c>
      <c r="Q35" s="347"/>
      <c r="R35" s="347" t="s">
        <v>317</v>
      </c>
      <c r="S35" s="347"/>
      <c r="T35" s="347" t="s">
        <v>67</v>
      </c>
      <c r="U35" s="347"/>
    </row>
    <row r="36" spans="1:37" s="111" customFormat="1" ht="16.5" customHeight="1">
      <c r="A36" s="346"/>
      <c r="B36" s="116" t="s">
        <v>51</v>
      </c>
      <c r="C36" s="116" t="s">
        <v>217</v>
      </c>
      <c r="D36" s="116" t="s">
        <v>51</v>
      </c>
      <c r="E36" s="116" t="s">
        <v>217</v>
      </c>
      <c r="F36" s="116" t="s">
        <v>51</v>
      </c>
      <c r="G36" s="116" t="s">
        <v>217</v>
      </c>
      <c r="H36" s="116" t="s">
        <v>51</v>
      </c>
      <c r="I36" s="116" t="s">
        <v>217</v>
      </c>
      <c r="J36" s="116" t="s">
        <v>51</v>
      </c>
      <c r="K36" s="116" t="s">
        <v>217</v>
      </c>
      <c r="L36" s="116" t="s">
        <v>51</v>
      </c>
      <c r="M36" s="116" t="s">
        <v>217</v>
      </c>
      <c r="N36" s="116" t="s">
        <v>51</v>
      </c>
      <c r="O36" s="116" t="s">
        <v>217</v>
      </c>
      <c r="P36" s="116" t="s">
        <v>51</v>
      </c>
      <c r="Q36" s="116" t="s">
        <v>217</v>
      </c>
      <c r="R36" s="116" t="s">
        <v>51</v>
      </c>
      <c r="S36" s="116" t="s">
        <v>217</v>
      </c>
      <c r="T36" s="116" t="s">
        <v>51</v>
      </c>
      <c r="U36" s="116" t="s">
        <v>217</v>
      </c>
    </row>
    <row r="37" spans="1:37" ht="18.75" customHeight="1">
      <c r="A37" s="112" t="s">
        <v>231</v>
      </c>
      <c r="B37" s="122" t="s">
        <v>115</v>
      </c>
      <c r="C37" s="131" t="s">
        <v>115</v>
      </c>
      <c r="D37" s="135">
        <v>9</v>
      </c>
      <c r="E37" s="139">
        <v>3816.95</v>
      </c>
      <c r="F37" s="122" t="s">
        <v>115</v>
      </c>
      <c r="G37" s="131" t="s">
        <v>115</v>
      </c>
      <c r="H37" s="135">
        <v>10</v>
      </c>
      <c r="I37" s="139">
        <v>3974.31</v>
      </c>
      <c r="J37" s="122">
        <v>2</v>
      </c>
      <c r="K37" s="131">
        <v>660</v>
      </c>
      <c r="L37" s="135">
        <v>6</v>
      </c>
      <c r="M37" s="161">
        <v>2135</v>
      </c>
      <c r="N37" s="122">
        <v>1</v>
      </c>
      <c r="O37" s="131">
        <v>7.84</v>
      </c>
      <c r="P37" s="135">
        <v>12</v>
      </c>
      <c r="Q37" s="139">
        <v>3386.13</v>
      </c>
      <c r="R37" s="122" t="s">
        <v>115</v>
      </c>
      <c r="S37" s="131" t="s">
        <v>115</v>
      </c>
      <c r="T37" s="135">
        <v>5</v>
      </c>
      <c r="U37" s="139">
        <v>1498</v>
      </c>
    </row>
    <row r="38" spans="1:37" ht="18.75" customHeight="1">
      <c r="A38" s="113" t="s">
        <v>232</v>
      </c>
      <c r="B38" s="123" t="s">
        <v>115</v>
      </c>
      <c r="C38" s="132" t="s">
        <v>115</v>
      </c>
      <c r="D38" s="119">
        <v>1</v>
      </c>
      <c r="E38" s="140">
        <v>2446</v>
      </c>
      <c r="F38" s="123" t="s">
        <v>115</v>
      </c>
      <c r="G38" s="132" t="s">
        <v>115</v>
      </c>
      <c r="H38" s="119" t="s">
        <v>115</v>
      </c>
      <c r="I38" s="140" t="s">
        <v>115</v>
      </c>
      <c r="J38" s="123" t="s">
        <v>115</v>
      </c>
      <c r="K38" s="132" t="s">
        <v>115</v>
      </c>
      <c r="L38" s="119" t="s">
        <v>115</v>
      </c>
      <c r="M38" s="162" t="s">
        <v>115</v>
      </c>
      <c r="N38" s="123" t="s">
        <v>115</v>
      </c>
      <c r="O38" s="132" t="s">
        <v>115</v>
      </c>
      <c r="P38" s="119" t="s">
        <v>115</v>
      </c>
      <c r="Q38" s="140" t="s">
        <v>115</v>
      </c>
      <c r="R38" s="123" t="s">
        <v>115</v>
      </c>
      <c r="S38" s="132" t="s">
        <v>115</v>
      </c>
      <c r="T38" s="119" t="s">
        <v>115</v>
      </c>
      <c r="U38" s="140" t="s">
        <v>115</v>
      </c>
    </row>
    <row r="39" spans="1:37" ht="18.75" customHeight="1">
      <c r="A39" s="113" t="s">
        <v>234</v>
      </c>
      <c r="B39" s="123">
        <v>2</v>
      </c>
      <c r="C39" s="133">
        <v>747.5</v>
      </c>
      <c r="D39" s="119">
        <v>5</v>
      </c>
      <c r="E39" s="140">
        <v>1752.17</v>
      </c>
      <c r="F39" s="124">
        <v>2</v>
      </c>
      <c r="G39" s="133">
        <v>794.6</v>
      </c>
      <c r="H39" s="119">
        <v>6</v>
      </c>
      <c r="I39" s="140">
        <v>1639.24</v>
      </c>
      <c r="J39" s="124">
        <v>1</v>
      </c>
      <c r="K39" s="133">
        <v>853.14</v>
      </c>
      <c r="L39" s="119">
        <v>7</v>
      </c>
      <c r="M39" s="163">
        <v>5892.11</v>
      </c>
      <c r="N39" s="124">
        <v>1</v>
      </c>
      <c r="O39" s="133">
        <v>469.95</v>
      </c>
      <c r="P39" s="119">
        <v>9</v>
      </c>
      <c r="Q39" s="140">
        <v>4350.66</v>
      </c>
      <c r="R39" s="124">
        <v>2</v>
      </c>
      <c r="S39" s="133">
        <v>1989</v>
      </c>
      <c r="T39" s="119">
        <v>3</v>
      </c>
      <c r="U39" s="140">
        <v>951.12</v>
      </c>
    </row>
    <row r="40" spans="1:37" ht="18.75" customHeight="1">
      <c r="A40" s="113" t="s">
        <v>28</v>
      </c>
      <c r="B40" s="124" t="s">
        <v>115</v>
      </c>
      <c r="C40" s="133" t="s">
        <v>115</v>
      </c>
      <c r="D40" s="119">
        <v>4</v>
      </c>
      <c r="E40" s="140">
        <v>890</v>
      </c>
      <c r="F40" s="124">
        <v>2</v>
      </c>
      <c r="G40" s="133">
        <v>804.95</v>
      </c>
      <c r="H40" s="119">
        <v>2</v>
      </c>
      <c r="I40" s="140">
        <v>445.74</v>
      </c>
      <c r="J40" s="124" t="s">
        <v>115</v>
      </c>
      <c r="K40" s="133" t="s">
        <v>115</v>
      </c>
      <c r="L40" s="119" t="s">
        <v>115</v>
      </c>
      <c r="M40" s="163" t="s">
        <v>115</v>
      </c>
      <c r="N40" s="124" t="s">
        <v>115</v>
      </c>
      <c r="O40" s="133" t="s">
        <v>115</v>
      </c>
      <c r="P40" s="119">
        <v>4</v>
      </c>
      <c r="Q40" s="140">
        <v>1429</v>
      </c>
      <c r="R40" s="124" t="s">
        <v>115</v>
      </c>
      <c r="S40" s="133" t="s">
        <v>115</v>
      </c>
      <c r="T40" s="119">
        <v>1</v>
      </c>
      <c r="U40" s="140">
        <v>587</v>
      </c>
    </row>
    <row r="41" spans="1:37" ht="18.75" customHeight="1">
      <c r="A41" s="113" t="s">
        <v>259</v>
      </c>
      <c r="B41" s="124">
        <v>1</v>
      </c>
      <c r="C41" s="133">
        <v>16</v>
      </c>
      <c r="D41" s="119" t="s">
        <v>115</v>
      </c>
      <c r="E41" s="140" t="s">
        <v>115</v>
      </c>
      <c r="F41" s="124" t="s">
        <v>115</v>
      </c>
      <c r="G41" s="133" t="s">
        <v>115</v>
      </c>
      <c r="H41" s="119" t="s">
        <v>115</v>
      </c>
      <c r="I41" s="140" t="s">
        <v>115</v>
      </c>
      <c r="J41" s="124" t="s">
        <v>115</v>
      </c>
      <c r="K41" s="133" t="s">
        <v>115</v>
      </c>
      <c r="L41" s="119">
        <v>4</v>
      </c>
      <c r="M41" s="163">
        <v>446</v>
      </c>
      <c r="N41" s="124" t="s">
        <v>115</v>
      </c>
      <c r="O41" s="133" t="s">
        <v>115</v>
      </c>
      <c r="P41" s="119">
        <v>5</v>
      </c>
      <c r="Q41" s="140">
        <v>703.15</v>
      </c>
      <c r="R41" s="124" t="s">
        <v>115</v>
      </c>
      <c r="S41" s="133" t="s">
        <v>115</v>
      </c>
      <c r="T41" s="119">
        <v>1</v>
      </c>
      <c r="U41" s="140">
        <v>1312</v>
      </c>
    </row>
    <row r="42" spans="1:37" ht="18.75" customHeight="1">
      <c r="A42" s="113" t="s">
        <v>235</v>
      </c>
      <c r="B42" s="124">
        <v>3</v>
      </c>
      <c r="C42" s="133">
        <v>1159.23</v>
      </c>
      <c r="D42" s="119">
        <v>12</v>
      </c>
      <c r="E42" s="140">
        <v>5162.3</v>
      </c>
      <c r="F42" s="124" t="s">
        <v>115</v>
      </c>
      <c r="G42" s="133" t="s">
        <v>115</v>
      </c>
      <c r="H42" s="119">
        <v>8</v>
      </c>
      <c r="I42" s="140">
        <v>2766.93</v>
      </c>
      <c r="J42" s="124">
        <v>1</v>
      </c>
      <c r="K42" s="133">
        <v>378</v>
      </c>
      <c r="L42" s="119">
        <v>13</v>
      </c>
      <c r="M42" s="163">
        <v>3521.17</v>
      </c>
      <c r="N42" s="124">
        <v>2</v>
      </c>
      <c r="O42" s="133">
        <v>620.04</v>
      </c>
      <c r="P42" s="119">
        <v>13</v>
      </c>
      <c r="Q42" s="140">
        <v>3957.99</v>
      </c>
      <c r="R42" s="124">
        <v>1</v>
      </c>
      <c r="S42" s="133">
        <v>279</v>
      </c>
      <c r="T42" s="119">
        <v>17</v>
      </c>
      <c r="U42" s="140">
        <v>5122.7700000000004</v>
      </c>
    </row>
    <row r="43" spans="1:37" ht="18.75" customHeight="1">
      <c r="A43" s="113" t="s">
        <v>236</v>
      </c>
      <c r="B43" s="124" t="s">
        <v>115</v>
      </c>
      <c r="C43" s="133" t="s">
        <v>115</v>
      </c>
      <c r="D43" s="119">
        <v>2</v>
      </c>
      <c r="E43" s="140">
        <v>302</v>
      </c>
      <c r="F43" s="124" t="s">
        <v>115</v>
      </c>
      <c r="G43" s="133" t="s">
        <v>115</v>
      </c>
      <c r="H43" s="119">
        <v>1</v>
      </c>
      <c r="I43" s="140">
        <v>25</v>
      </c>
      <c r="J43" s="124" t="s">
        <v>115</v>
      </c>
      <c r="K43" s="133" t="s">
        <v>115</v>
      </c>
      <c r="L43" s="119">
        <v>1</v>
      </c>
      <c r="M43" s="163">
        <v>124</v>
      </c>
      <c r="N43" s="124" t="s">
        <v>115</v>
      </c>
      <c r="O43" s="133" t="s">
        <v>115</v>
      </c>
      <c r="P43" s="119">
        <v>1</v>
      </c>
      <c r="Q43" s="140">
        <v>362</v>
      </c>
      <c r="R43" s="124">
        <v>1</v>
      </c>
      <c r="S43" s="133">
        <v>165</v>
      </c>
      <c r="T43" s="119">
        <v>2</v>
      </c>
      <c r="U43" s="140">
        <v>720.53</v>
      </c>
    </row>
    <row r="44" spans="1:37" ht="18.75" customHeight="1">
      <c r="A44" s="113" t="s">
        <v>237</v>
      </c>
      <c r="B44" s="124" t="s">
        <v>115</v>
      </c>
      <c r="C44" s="133" t="s">
        <v>115</v>
      </c>
      <c r="D44" s="119">
        <v>9</v>
      </c>
      <c r="E44" s="140">
        <v>1220.32</v>
      </c>
      <c r="F44" s="124">
        <v>4</v>
      </c>
      <c r="G44" s="133">
        <v>1900.5</v>
      </c>
      <c r="H44" s="119">
        <v>19</v>
      </c>
      <c r="I44" s="140">
        <v>2335.84</v>
      </c>
      <c r="J44" s="124" t="s">
        <v>115</v>
      </c>
      <c r="K44" s="133" t="s">
        <v>115</v>
      </c>
      <c r="L44" s="119">
        <v>5</v>
      </c>
      <c r="M44" s="163">
        <v>555.65</v>
      </c>
      <c r="N44" s="124" t="s">
        <v>115</v>
      </c>
      <c r="O44" s="133" t="s">
        <v>115</v>
      </c>
      <c r="P44" s="119">
        <v>9</v>
      </c>
      <c r="Q44" s="140">
        <v>1651.04</v>
      </c>
      <c r="R44" s="124">
        <v>4</v>
      </c>
      <c r="S44" s="133">
        <v>649</v>
      </c>
      <c r="T44" s="119">
        <v>15</v>
      </c>
      <c r="U44" s="140">
        <v>4443</v>
      </c>
    </row>
    <row r="45" spans="1:37" ht="18.75" customHeight="1">
      <c r="A45" s="113" t="s">
        <v>238</v>
      </c>
      <c r="B45" s="124">
        <v>2</v>
      </c>
      <c r="C45" s="133">
        <v>832</v>
      </c>
      <c r="D45" s="119">
        <v>2</v>
      </c>
      <c r="E45" s="140">
        <v>825</v>
      </c>
      <c r="F45" s="124" t="s">
        <v>115</v>
      </c>
      <c r="G45" s="133" t="s">
        <v>115</v>
      </c>
      <c r="H45" s="119">
        <v>8</v>
      </c>
      <c r="I45" s="140">
        <v>2541.79</v>
      </c>
      <c r="J45" s="124">
        <v>1</v>
      </c>
      <c r="K45" s="133">
        <v>464</v>
      </c>
      <c r="L45" s="119">
        <v>9</v>
      </c>
      <c r="M45" s="163">
        <v>2973.37</v>
      </c>
      <c r="N45" s="124">
        <v>2</v>
      </c>
      <c r="O45" s="133">
        <v>776</v>
      </c>
      <c r="P45" s="119">
        <v>13</v>
      </c>
      <c r="Q45" s="140">
        <v>2949.64</v>
      </c>
      <c r="R45" s="124" t="s">
        <v>115</v>
      </c>
      <c r="S45" s="133" t="s">
        <v>115</v>
      </c>
      <c r="T45" s="119">
        <v>8</v>
      </c>
      <c r="U45" s="140">
        <v>1784.25</v>
      </c>
    </row>
    <row r="46" spans="1:37" ht="18.75" customHeight="1">
      <c r="A46" s="113" t="s">
        <v>241</v>
      </c>
      <c r="B46" s="124" t="s">
        <v>115</v>
      </c>
      <c r="C46" s="133" t="s">
        <v>115</v>
      </c>
      <c r="D46" s="119">
        <v>2</v>
      </c>
      <c r="E46" s="140">
        <v>554.79999999999995</v>
      </c>
      <c r="F46" s="124" t="s">
        <v>115</v>
      </c>
      <c r="G46" s="133" t="s">
        <v>115</v>
      </c>
      <c r="H46" s="119">
        <v>1</v>
      </c>
      <c r="I46" s="140">
        <v>451</v>
      </c>
      <c r="J46" s="124" t="s">
        <v>115</v>
      </c>
      <c r="K46" s="133" t="s">
        <v>115</v>
      </c>
      <c r="L46" s="119">
        <v>5</v>
      </c>
      <c r="M46" s="163">
        <v>1883.63</v>
      </c>
      <c r="N46" s="124" t="s">
        <v>115</v>
      </c>
      <c r="O46" s="133" t="s">
        <v>115</v>
      </c>
      <c r="P46" s="119">
        <v>2</v>
      </c>
      <c r="Q46" s="140">
        <v>816.78</v>
      </c>
      <c r="R46" s="124" t="s">
        <v>115</v>
      </c>
      <c r="S46" s="133" t="s">
        <v>115</v>
      </c>
      <c r="T46" s="119">
        <v>7</v>
      </c>
      <c r="U46" s="140">
        <v>2673.91</v>
      </c>
    </row>
    <row r="47" spans="1:37" ht="18.75" customHeight="1">
      <c r="A47" s="113" t="s">
        <v>26</v>
      </c>
      <c r="B47" s="124" t="s">
        <v>115</v>
      </c>
      <c r="C47" s="133" t="s">
        <v>115</v>
      </c>
      <c r="D47" s="119">
        <v>9</v>
      </c>
      <c r="E47" s="140">
        <v>3098.38</v>
      </c>
      <c r="F47" s="124">
        <v>2</v>
      </c>
      <c r="G47" s="133">
        <v>776.95</v>
      </c>
      <c r="H47" s="119">
        <v>3</v>
      </c>
      <c r="I47" s="140">
        <v>1192.44</v>
      </c>
      <c r="J47" s="124">
        <v>1</v>
      </c>
      <c r="K47" s="133">
        <v>348</v>
      </c>
      <c r="L47" s="119">
        <v>5</v>
      </c>
      <c r="M47" s="163">
        <v>1778.79</v>
      </c>
      <c r="N47" s="124" t="s">
        <v>115</v>
      </c>
      <c r="O47" s="133" t="s">
        <v>115</v>
      </c>
      <c r="P47" s="119">
        <v>2</v>
      </c>
      <c r="Q47" s="140">
        <v>655.7</v>
      </c>
      <c r="R47" s="124" t="s">
        <v>115</v>
      </c>
      <c r="S47" s="133" t="s">
        <v>115</v>
      </c>
      <c r="T47" s="119">
        <v>4</v>
      </c>
      <c r="U47" s="140">
        <v>891.72</v>
      </c>
    </row>
    <row r="48" spans="1:37" ht="18.75" customHeight="1">
      <c r="A48" s="113" t="s">
        <v>242</v>
      </c>
      <c r="B48" s="124" t="s">
        <v>115</v>
      </c>
      <c r="C48" s="133" t="s">
        <v>115</v>
      </c>
      <c r="D48" s="119">
        <v>2</v>
      </c>
      <c r="E48" s="140">
        <v>1590</v>
      </c>
      <c r="F48" s="124">
        <v>1</v>
      </c>
      <c r="G48" s="133">
        <v>417.75</v>
      </c>
      <c r="H48" s="119">
        <v>5</v>
      </c>
      <c r="I48" s="140">
        <v>3052</v>
      </c>
      <c r="J48" s="124">
        <v>1</v>
      </c>
      <c r="K48" s="133">
        <v>100</v>
      </c>
      <c r="L48" s="119">
        <v>2</v>
      </c>
      <c r="M48" s="163">
        <v>1179</v>
      </c>
      <c r="N48" s="124" t="s">
        <v>115</v>
      </c>
      <c r="O48" s="133" t="s">
        <v>115</v>
      </c>
      <c r="P48" s="119">
        <v>8</v>
      </c>
      <c r="Q48" s="140">
        <v>2444.42</v>
      </c>
      <c r="R48" s="124">
        <v>1</v>
      </c>
      <c r="S48" s="133">
        <v>168</v>
      </c>
      <c r="T48" s="119">
        <v>1</v>
      </c>
      <c r="U48" s="140">
        <v>7</v>
      </c>
    </row>
    <row r="49" spans="1:21" ht="18.75" customHeight="1">
      <c r="A49" s="113" t="s">
        <v>152</v>
      </c>
      <c r="B49" s="124" t="s">
        <v>115</v>
      </c>
      <c r="C49" s="133" t="s">
        <v>115</v>
      </c>
      <c r="D49" s="119">
        <v>19</v>
      </c>
      <c r="E49" s="140">
        <v>4254.92</v>
      </c>
      <c r="F49" s="124">
        <v>2</v>
      </c>
      <c r="G49" s="133">
        <v>739</v>
      </c>
      <c r="H49" s="119">
        <v>15</v>
      </c>
      <c r="I49" s="140">
        <v>6348.5</v>
      </c>
      <c r="J49" s="124">
        <v>4</v>
      </c>
      <c r="K49" s="133">
        <v>12.77</v>
      </c>
      <c r="L49" s="119">
        <v>12</v>
      </c>
      <c r="M49" s="163">
        <v>3651.79</v>
      </c>
      <c r="N49" s="124">
        <v>3</v>
      </c>
      <c r="O49" s="133">
        <v>768</v>
      </c>
      <c r="P49" s="119">
        <v>13</v>
      </c>
      <c r="Q49" s="140">
        <v>3570</v>
      </c>
      <c r="R49" s="124">
        <v>1</v>
      </c>
      <c r="S49" s="133">
        <v>4.5199999999999996</v>
      </c>
      <c r="T49" s="119">
        <v>9</v>
      </c>
      <c r="U49" s="140">
        <v>2707</v>
      </c>
    </row>
    <row r="50" spans="1:21" ht="18.75" customHeight="1">
      <c r="A50" s="113" t="s">
        <v>243</v>
      </c>
      <c r="B50" s="124">
        <v>2</v>
      </c>
      <c r="C50" s="133">
        <v>1480</v>
      </c>
      <c r="D50" s="119">
        <v>4</v>
      </c>
      <c r="E50" s="140">
        <v>1352</v>
      </c>
      <c r="F50" s="124" t="s">
        <v>115</v>
      </c>
      <c r="G50" s="133" t="s">
        <v>115</v>
      </c>
      <c r="H50" s="119" t="s">
        <v>115</v>
      </c>
      <c r="I50" s="140" t="s">
        <v>115</v>
      </c>
      <c r="J50" s="124">
        <v>2</v>
      </c>
      <c r="K50" s="133">
        <v>393</v>
      </c>
      <c r="L50" s="119" t="s">
        <v>115</v>
      </c>
      <c r="M50" s="163" t="s">
        <v>115</v>
      </c>
      <c r="N50" s="124" t="s">
        <v>115</v>
      </c>
      <c r="O50" s="133" t="s">
        <v>115</v>
      </c>
      <c r="P50" s="119">
        <v>2</v>
      </c>
      <c r="Q50" s="140">
        <v>630</v>
      </c>
      <c r="R50" s="124" t="s">
        <v>115</v>
      </c>
      <c r="S50" s="133" t="s">
        <v>115</v>
      </c>
      <c r="T50" s="119">
        <v>1</v>
      </c>
      <c r="U50" s="140">
        <v>384</v>
      </c>
    </row>
    <row r="51" spans="1:21" ht="18.75" customHeight="1">
      <c r="A51" s="113" t="s">
        <v>244</v>
      </c>
      <c r="B51" s="124" t="s">
        <v>115</v>
      </c>
      <c r="C51" s="133" t="s">
        <v>115</v>
      </c>
      <c r="D51" s="119">
        <v>3</v>
      </c>
      <c r="E51" s="140">
        <v>531.04</v>
      </c>
      <c r="F51" s="124" t="s">
        <v>115</v>
      </c>
      <c r="G51" s="133" t="s">
        <v>115</v>
      </c>
      <c r="H51" s="119">
        <v>1</v>
      </c>
      <c r="I51" s="140">
        <v>25</v>
      </c>
      <c r="J51" s="124" t="s">
        <v>115</v>
      </c>
      <c r="K51" s="133" t="s">
        <v>115</v>
      </c>
      <c r="L51" s="119" t="s">
        <v>115</v>
      </c>
      <c r="M51" s="163" t="s">
        <v>115</v>
      </c>
      <c r="N51" s="124" t="s">
        <v>115</v>
      </c>
      <c r="O51" s="133" t="s">
        <v>115</v>
      </c>
      <c r="P51" s="119">
        <v>3</v>
      </c>
      <c r="Q51" s="140">
        <v>821.26</v>
      </c>
      <c r="R51" s="124">
        <v>1</v>
      </c>
      <c r="S51" s="133">
        <v>2644</v>
      </c>
      <c r="T51" s="119" t="s">
        <v>115</v>
      </c>
      <c r="U51" s="140" t="s">
        <v>115</v>
      </c>
    </row>
    <row r="52" spans="1:21" ht="18.75" customHeight="1">
      <c r="A52" s="113" t="s">
        <v>246</v>
      </c>
      <c r="B52" s="124" t="s">
        <v>115</v>
      </c>
      <c r="C52" s="133" t="s">
        <v>115</v>
      </c>
      <c r="D52" s="119">
        <v>1</v>
      </c>
      <c r="E52" s="140">
        <v>375</v>
      </c>
      <c r="F52" s="124">
        <v>1</v>
      </c>
      <c r="G52" s="133">
        <v>78</v>
      </c>
      <c r="H52" s="119">
        <v>2</v>
      </c>
      <c r="I52" s="140">
        <v>248</v>
      </c>
      <c r="J52" s="124" t="s">
        <v>115</v>
      </c>
      <c r="K52" s="133" t="s">
        <v>115</v>
      </c>
      <c r="L52" s="119">
        <v>1</v>
      </c>
      <c r="M52" s="163">
        <v>626.75</v>
      </c>
      <c r="N52" s="124">
        <v>1</v>
      </c>
      <c r="O52" s="133">
        <v>392</v>
      </c>
      <c r="P52" s="119">
        <v>1</v>
      </c>
      <c r="Q52" s="140">
        <v>291</v>
      </c>
      <c r="R52" s="124" t="s">
        <v>115</v>
      </c>
      <c r="S52" s="133" t="s">
        <v>115</v>
      </c>
      <c r="T52" s="119" t="s">
        <v>115</v>
      </c>
      <c r="U52" s="140" t="s">
        <v>115</v>
      </c>
    </row>
    <row r="53" spans="1:21" ht="18.75" customHeight="1">
      <c r="A53" s="113" t="s">
        <v>49</v>
      </c>
      <c r="B53" s="124" t="s">
        <v>115</v>
      </c>
      <c r="C53" s="133" t="s">
        <v>115</v>
      </c>
      <c r="D53" s="119">
        <v>1</v>
      </c>
      <c r="E53" s="140">
        <v>165</v>
      </c>
      <c r="F53" s="124">
        <v>1</v>
      </c>
      <c r="G53" s="133">
        <v>247.99</v>
      </c>
      <c r="H53" s="119">
        <v>4</v>
      </c>
      <c r="I53" s="140">
        <v>721</v>
      </c>
      <c r="J53" s="124" t="s">
        <v>115</v>
      </c>
      <c r="K53" s="133" t="s">
        <v>115</v>
      </c>
      <c r="L53" s="119">
        <v>3</v>
      </c>
      <c r="M53" s="163">
        <v>938</v>
      </c>
      <c r="N53" s="124" t="s">
        <v>115</v>
      </c>
      <c r="O53" s="133" t="s">
        <v>115</v>
      </c>
      <c r="P53" s="119" t="s">
        <v>115</v>
      </c>
      <c r="Q53" s="140" t="s">
        <v>115</v>
      </c>
      <c r="R53" s="124" t="s">
        <v>115</v>
      </c>
      <c r="S53" s="133" t="s">
        <v>115</v>
      </c>
      <c r="T53" s="119">
        <v>2</v>
      </c>
      <c r="U53" s="140">
        <v>553</v>
      </c>
    </row>
    <row r="54" spans="1:21" ht="18.75" customHeight="1">
      <c r="A54" s="113" t="s">
        <v>247</v>
      </c>
      <c r="B54" s="124">
        <v>1</v>
      </c>
      <c r="C54" s="133">
        <v>1249</v>
      </c>
      <c r="D54" s="119">
        <v>4</v>
      </c>
      <c r="E54" s="140">
        <v>3025</v>
      </c>
      <c r="F54" s="124" t="s">
        <v>115</v>
      </c>
      <c r="G54" s="133" t="s">
        <v>115</v>
      </c>
      <c r="H54" s="119">
        <v>6</v>
      </c>
      <c r="I54" s="140">
        <v>1618.03</v>
      </c>
      <c r="J54" s="124">
        <v>2</v>
      </c>
      <c r="K54" s="133">
        <v>861</v>
      </c>
      <c r="L54" s="119">
        <v>11</v>
      </c>
      <c r="M54" s="163">
        <v>1778</v>
      </c>
      <c r="N54" s="124">
        <v>3</v>
      </c>
      <c r="O54" s="133">
        <v>953</v>
      </c>
      <c r="P54" s="119">
        <v>12</v>
      </c>
      <c r="Q54" s="140">
        <v>2047.35</v>
      </c>
      <c r="R54" s="124" t="s">
        <v>115</v>
      </c>
      <c r="S54" s="133" t="s">
        <v>115</v>
      </c>
      <c r="T54" s="119">
        <v>11</v>
      </c>
      <c r="U54" s="140">
        <v>2548.21</v>
      </c>
    </row>
    <row r="55" spans="1:21" ht="18.75" customHeight="1">
      <c r="A55" s="113" t="s">
        <v>248</v>
      </c>
      <c r="B55" s="124">
        <v>1</v>
      </c>
      <c r="C55" s="133">
        <v>308</v>
      </c>
      <c r="D55" s="119">
        <v>2</v>
      </c>
      <c r="E55" s="140">
        <v>1405</v>
      </c>
      <c r="F55" s="124" t="s">
        <v>115</v>
      </c>
      <c r="G55" s="133" t="s">
        <v>115</v>
      </c>
      <c r="H55" s="119">
        <v>1</v>
      </c>
      <c r="I55" s="140">
        <v>689</v>
      </c>
      <c r="J55" s="124" t="s">
        <v>115</v>
      </c>
      <c r="K55" s="133" t="s">
        <v>115</v>
      </c>
      <c r="L55" s="119">
        <v>1</v>
      </c>
      <c r="M55" s="163">
        <v>172</v>
      </c>
      <c r="N55" s="124" t="s">
        <v>115</v>
      </c>
      <c r="O55" s="133" t="s">
        <v>115</v>
      </c>
      <c r="P55" s="119">
        <v>3</v>
      </c>
      <c r="Q55" s="140">
        <v>1442</v>
      </c>
      <c r="R55" s="124" t="s">
        <v>115</v>
      </c>
      <c r="S55" s="133" t="s">
        <v>115</v>
      </c>
      <c r="T55" s="119">
        <v>1</v>
      </c>
      <c r="U55" s="140">
        <v>300.01</v>
      </c>
    </row>
    <row r="56" spans="1:21" ht="18.75" customHeight="1">
      <c r="A56" s="113" t="s">
        <v>249</v>
      </c>
      <c r="B56" s="124" t="s">
        <v>115</v>
      </c>
      <c r="C56" s="132" t="s">
        <v>115</v>
      </c>
      <c r="D56" s="119" t="s">
        <v>115</v>
      </c>
      <c r="E56" s="141" t="s">
        <v>115</v>
      </c>
      <c r="F56" s="124" t="s">
        <v>115</v>
      </c>
      <c r="G56" s="132" t="s">
        <v>115</v>
      </c>
      <c r="H56" s="119" t="s">
        <v>115</v>
      </c>
      <c r="I56" s="141" t="s">
        <v>115</v>
      </c>
      <c r="J56" s="124" t="s">
        <v>115</v>
      </c>
      <c r="K56" s="132" t="s">
        <v>115</v>
      </c>
      <c r="L56" s="119" t="s">
        <v>115</v>
      </c>
      <c r="M56" s="162" t="s">
        <v>115</v>
      </c>
      <c r="N56" s="124" t="s">
        <v>115</v>
      </c>
      <c r="O56" s="132" t="s">
        <v>115</v>
      </c>
      <c r="P56" s="119" t="s">
        <v>115</v>
      </c>
      <c r="Q56" s="141" t="s">
        <v>115</v>
      </c>
      <c r="R56" s="124" t="s">
        <v>115</v>
      </c>
      <c r="S56" s="132" t="s">
        <v>115</v>
      </c>
      <c r="T56" s="119" t="s">
        <v>115</v>
      </c>
      <c r="U56" s="141" t="s">
        <v>115</v>
      </c>
    </row>
    <row r="57" spans="1:21" ht="18.75" customHeight="1">
      <c r="A57" s="113" t="s">
        <v>126</v>
      </c>
      <c r="B57" s="124" t="s">
        <v>115</v>
      </c>
      <c r="C57" s="132" t="s">
        <v>115</v>
      </c>
      <c r="D57" s="119" t="s">
        <v>115</v>
      </c>
      <c r="E57" s="141" t="s">
        <v>115</v>
      </c>
      <c r="F57" s="124" t="s">
        <v>115</v>
      </c>
      <c r="G57" s="132" t="s">
        <v>115</v>
      </c>
      <c r="H57" s="119" t="s">
        <v>115</v>
      </c>
      <c r="I57" s="141" t="s">
        <v>115</v>
      </c>
      <c r="J57" s="124" t="s">
        <v>115</v>
      </c>
      <c r="K57" s="132" t="s">
        <v>115</v>
      </c>
      <c r="L57" s="119" t="s">
        <v>115</v>
      </c>
      <c r="M57" s="162" t="s">
        <v>115</v>
      </c>
      <c r="N57" s="124" t="s">
        <v>115</v>
      </c>
      <c r="O57" s="132" t="s">
        <v>115</v>
      </c>
      <c r="P57" s="119" t="s">
        <v>115</v>
      </c>
      <c r="Q57" s="141" t="s">
        <v>115</v>
      </c>
      <c r="R57" s="119" t="s">
        <v>115</v>
      </c>
      <c r="S57" s="132" t="s">
        <v>115</v>
      </c>
      <c r="T57" s="119" t="s">
        <v>115</v>
      </c>
      <c r="U57" s="141" t="s">
        <v>115</v>
      </c>
    </row>
    <row r="58" spans="1:21" ht="18.75" customHeight="1" thickBot="1">
      <c r="A58" s="115" t="s">
        <v>240</v>
      </c>
      <c r="B58" s="125" t="s">
        <v>115</v>
      </c>
      <c r="C58" s="120" t="s">
        <v>115</v>
      </c>
      <c r="D58" s="120" t="s">
        <v>115</v>
      </c>
      <c r="E58" s="142" t="s">
        <v>115</v>
      </c>
      <c r="F58" s="125" t="s">
        <v>115</v>
      </c>
      <c r="G58" s="120" t="s">
        <v>115</v>
      </c>
      <c r="H58" s="120" t="s">
        <v>115</v>
      </c>
      <c r="I58" s="142" t="s">
        <v>115</v>
      </c>
      <c r="J58" s="125" t="s">
        <v>115</v>
      </c>
      <c r="K58" s="120" t="s">
        <v>115</v>
      </c>
      <c r="L58" s="120" t="s">
        <v>115</v>
      </c>
      <c r="M58" s="164" t="s">
        <v>115</v>
      </c>
      <c r="N58" s="125" t="s">
        <v>115</v>
      </c>
      <c r="O58" s="120" t="s">
        <v>115</v>
      </c>
      <c r="P58" s="120" t="s">
        <v>115</v>
      </c>
      <c r="Q58" s="142" t="s">
        <v>115</v>
      </c>
      <c r="R58" s="120" t="s">
        <v>115</v>
      </c>
      <c r="S58" s="120" t="s">
        <v>115</v>
      </c>
      <c r="T58" s="120" t="s">
        <v>115</v>
      </c>
      <c r="U58" s="142" t="s">
        <v>115</v>
      </c>
    </row>
    <row r="59" spans="1:21" ht="18.75" customHeight="1" thickTop="1">
      <c r="A59" s="115" t="s">
        <v>251</v>
      </c>
      <c r="B59" s="330">
        <v>12</v>
      </c>
      <c r="C59" s="134">
        <v>5791.73</v>
      </c>
      <c r="D59" s="136">
        <v>91</v>
      </c>
      <c r="E59" s="154">
        <v>32765.879999999997</v>
      </c>
      <c r="F59" s="126">
        <v>15</v>
      </c>
      <c r="G59" s="134">
        <v>5759.74</v>
      </c>
      <c r="H59" s="136">
        <v>92</v>
      </c>
      <c r="I59" s="154">
        <v>28073.82</v>
      </c>
      <c r="J59" s="331">
        <f t="shared" ref="J59:U59" si="0">SUM(J37:J58)</f>
        <v>15</v>
      </c>
      <c r="K59" s="134">
        <f t="shared" si="0"/>
        <v>4069.91</v>
      </c>
      <c r="L59" s="332">
        <f t="shared" si="0"/>
        <v>85</v>
      </c>
      <c r="M59" s="154">
        <f t="shared" si="0"/>
        <v>27655.260000000002</v>
      </c>
      <c r="N59" s="331">
        <f t="shared" si="0"/>
        <v>13</v>
      </c>
      <c r="O59" s="134">
        <f t="shared" si="0"/>
        <v>3986.83</v>
      </c>
      <c r="P59" s="332">
        <f t="shared" si="0"/>
        <v>112</v>
      </c>
      <c r="Q59" s="154">
        <f t="shared" si="0"/>
        <v>31508.12</v>
      </c>
      <c r="R59" s="331">
        <f t="shared" si="0"/>
        <v>11</v>
      </c>
      <c r="S59" s="134">
        <f t="shared" si="0"/>
        <v>5898.52</v>
      </c>
      <c r="T59" s="136">
        <f t="shared" si="0"/>
        <v>88</v>
      </c>
      <c r="U59" s="154">
        <f t="shared" si="0"/>
        <v>26483.519999999997</v>
      </c>
    </row>
    <row r="60" spans="1:21">
      <c r="A60" s="109" t="s">
        <v>253</v>
      </c>
      <c r="I60" s="109" t="s">
        <v>293</v>
      </c>
    </row>
    <row r="61" spans="1:21">
      <c r="A61" s="109" t="s">
        <v>255</v>
      </c>
    </row>
    <row r="62" spans="1:21">
      <c r="A62" s="109" t="s">
        <v>260</v>
      </c>
    </row>
    <row r="63" spans="1:21">
      <c r="A63" s="109" t="s">
        <v>262</v>
      </c>
    </row>
    <row r="65" spans="23:23">
      <c r="W65" s="165"/>
    </row>
  </sheetData>
  <mergeCells count="33">
    <mergeCell ref="A2:U2"/>
    <mergeCell ref="B4:E4"/>
    <mergeCell ref="F4:I4"/>
    <mergeCell ref="J4:M4"/>
    <mergeCell ref="N4:Q4"/>
    <mergeCell ref="R4:U4"/>
    <mergeCell ref="A4:A6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34:E34"/>
    <mergeCell ref="F34:I34"/>
    <mergeCell ref="J34:M34"/>
    <mergeCell ref="N34:Q34"/>
    <mergeCell ref="R34:U34"/>
    <mergeCell ref="A34:A36"/>
    <mergeCell ref="B35:C35"/>
    <mergeCell ref="D35:E35"/>
    <mergeCell ref="F35:G35"/>
    <mergeCell ref="H35:I35"/>
    <mergeCell ref="J35:K35"/>
    <mergeCell ref="L35:M35"/>
    <mergeCell ref="N35:O35"/>
    <mergeCell ref="P35:Q35"/>
    <mergeCell ref="R35:S35"/>
    <mergeCell ref="T35:U35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N30"/>
  <sheetViews>
    <sheetView view="pageBreakPreview" topLeftCell="A6" zoomScaleSheetLayoutView="100" workbookViewId="0">
      <selection activeCell="I13" sqref="I13"/>
    </sheetView>
  </sheetViews>
  <sheetFormatPr defaultRowHeight="13.5"/>
  <cols>
    <col min="1" max="1" width="9" style="166" customWidth="1"/>
    <col min="2" max="2" width="16.5" style="166" customWidth="1"/>
    <col min="3" max="3" width="7.375" style="166" customWidth="1"/>
    <col min="4" max="13" width="6.125" style="166" customWidth="1"/>
    <col min="14" max="14" width="9" style="166" customWidth="1"/>
    <col min="15" max="16384" width="9" style="166"/>
  </cols>
  <sheetData>
    <row r="1" spans="2:13" ht="17.25">
      <c r="B1" s="34" t="s">
        <v>27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2:13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spans="2:13" ht="17.25">
      <c r="B3" s="35" t="s">
        <v>333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</row>
    <row r="4" spans="2:13">
      <c r="B4" s="167" t="s">
        <v>197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31" t="s">
        <v>58</v>
      </c>
    </row>
    <row r="5" spans="2:13" ht="30.75" customHeight="1">
      <c r="B5" s="38" t="s">
        <v>17</v>
      </c>
      <c r="C5" s="352" t="s">
        <v>52</v>
      </c>
      <c r="D5" s="335" t="s">
        <v>69</v>
      </c>
      <c r="E5" s="335"/>
      <c r="F5" s="335"/>
      <c r="G5" s="335"/>
      <c r="H5" s="352" t="s">
        <v>62</v>
      </c>
      <c r="I5" s="353" t="s">
        <v>77</v>
      </c>
      <c r="J5" s="343" t="s">
        <v>94</v>
      </c>
      <c r="K5" s="343" t="s">
        <v>96</v>
      </c>
      <c r="L5" s="352" t="s">
        <v>97</v>
      </c>
      <c r="M5" s="352" t="s">
        <v>98</v>
      </c>
    </row>
    <row r="6" spans="2:13" ht="30.75" customHeight="1">
      <c r="B6" s="168" t="s">
        <v>99</v>
      </c>
      <c r="C6" s="335"/>
      <c r="D6" s="95" t="s">
        <v>100</v>
      </c>
      <c r="E6" s="95" t="s">
        <v>101</v>
      </c>
      <c r="F6" s="95" t="s">
        <v>102</v>
      </c>
      <c r="G6" s="95" t="s">
        <v>103</v>
      </c>
      <c r="H6" s="335"/>
      <c r="I6" s="343"/>
      <c r="J6" s="343"/>
      <c r="K6" s="343"/>
      <c r="L6" s="335"/>
      <c r="M6" s="335"/>
    </row>
    <row r="7" spans="2:13" ht="24">
      <c r="B7" s="169" t="s">
        <v>105</v>
      </c>
      <c r="C7" s="171">
        <v>10656</v>
      </c>
      <c r="D7" s="175">
        <v>670</v>
      </c>
      <c r="E7" s="175">
        <v>9</v>
      </c>
      <c r="F7" s="175">
        <v>3198</v>
      </c>
      <c r="G7" s="175">
        <v>6779</v>
      </c>
      <c r="H7" s="181">
        <f>C7/35280*100</f>
        <v>30.204081632653061</v>
      </c>
      <c r="I7" s="184" t="s">
        <v>109</v>
      </c>
      <c r="J7" s="187" t="s">
        <v>111</v>
      </c>
      <c r="K7" s="189">
        <v>5271</v>
      </c>
      <c r="L7" s="189">
        <v>12564</v>
      </c>
      <c r="M7" s="191">
        <v>308</v>
      </c>
    </row>
    <row r="8" spans="2:13" ht="24" customHeight="1">
      <c r="B8" s="170" t="s">
        <v>106</v>
      </c>
      <c r="C8" s="172">
        <v>1895</v>
      </c>
      <c r="D8" s="176">
        <v>171</v>
      </c>
      <c r="E8" s="178" t="s">
        <v>115</v>
      </c>
      <c r="F8" s="176">
        <v>5</v>
      </c>
      <c r="G8" s="176">
        <v>1720</v>
      </c>
      <c r="H8" s="182">
        <f>C8/35280*100</f>
        <v>5.3713151927437641</v>
      </c>
      <c r="I8" s="185" t="s">
        <v>116</v>
      </c>
      <c r="J8" s="185" t="s">
        <v>117</v>
      </c>
      <c r="K8" s="176">
        <v>1379</v>
      </c>
      <c r="L8" s="176">
        <v>1645</v>
      </c>
      <c r="M8" s="192">
        <v>515</v>
      </c>
    </row>
    <row r="9" spans="2:13" ht="23.25" customHeight="1">
      <c r="B9" s="41" t="s">
        <v>107</v>
      </c>
      <c r="C9" s="173">
        <f>SUM(C7:C8)</f>
        <v>12551</v>
      </c>
      <c r="D9" s="177">
        <f>SUM(D7:D8)</f>
        <v>841</v>
      </c>
      <c r="E9" s="177">
        <f>SUM(E7:E8)</f>
        <v>9</v>
      </c>
      <c r="F9" s="179">
        <f>SUM(F7:F8)</f>
        <v>3203</v>
      </c>
      <c r="G9" s="179">
        <f>SUM(G7:G8)</f>
        <v>8499</v>
      </c>
      <c r="H9" s="183">
        <f>C9/35280*100</f>
        <v>35.57539682539683</v>
      </c>
      <c r="I9" s="186" t="s">
        <v>118</v>
      </c>
      <c r="J9" s="186" t="s">
        <v>118</v>
      </c>
      <c r="K9" s="190">
        <f>SUM(K7:K8)</f>
        <v>6650</v>
      </c>
      <c r="L9" s="190">
        <f>SUM(L7:L8)</f>
        <v>14209</v>
      </c>
      <c r="M9" s="193">
        <f>SUM(M7:M8)</f>
        <v>823</v>
      </c>
    </row>
    <row r="10" spans="2:13">
      <c r="B10" s="98"/>
      <c r="C10" s="27"/>
      <c r="D10" s="27"/>
      <c r="E10" s="27"/>
      <c r="F10" s="180"/>
      <c r="G10" s="180"/>
      <c r="H10" s="180"/>
      <c r="I10" s="180"/>
      <c r="J10" s="188"/>
      <c r="K10" s="180"/>
      <c r="L10" s="180"/>
      <c r="M10" s="188" t="s">
        <v>24</v>
      </c>
    </row>
    <row r="11" spans="2:13">
      <c r="C11" s="174"/>
      <c r="M11" s="194"/>
    </row>
    <row r="14" spans="2:13">
      <c r="K14" s="166" t="s">
        <v>119</v>
      </c>
    </row>
    <row r="19" spans="14:14" ht="13.5" customHeight="1"/>
    <row r="30" spans="14:14">
      <c r="N30" s="166" t="s">
        <v>121</v>
      </c>
    </row>
  </sheetData>
  <mergeCells count="8">
    <mergeCell ref="K5:K6"/>
    <mergeCell ref="L5:L6"/>
    <mergeCell ref="M5:M6"/>
    <mergeCell ref="D5:G5"/>
    <mergeCell ref="C5:C6"/>
    <mergeCell ref="H5:H6"/>
    <mergeCell ref="I5:I6"/>
    <mergeCell ref="J5:J6"/>
  </mergeCells>
  <phoneticPr fontId="4"/>
  <printOptions horizont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E32"/>
  <sheetViews>
    <sheetView showGridLines="0" view="pageBreakPreview" zoomScale="115" zoomScaleSheetLayoutView="115" workbookViewId="0">
      <selection activeCell="B3" sqref="B3:E31"/>
    </sheetView>
  </sheetViews>
  <sheetFormatPr defaultRowHeight="12"/>
  <cols>
    <col min="1" max="1" width="9" style="27" customWidth="1"/>
    <col min="2" max="5" width="19.25" style="27" customWidth="1"/>
    <col min="6" max="6" width="9" style="27" customWidth="1"/>
    <col min="7" max="16384" width="9" style="27"/>
  </cols>
  <sheetData>
    <row r="2" spans="2:5" ht="15" customHeight="1"/>
    <row r="3" spans="2:5" ht="17.25">
      <c r="B3" s="339" t="s">
        <v>192</v>
      </c>
      <c r="C3" s="348"/>
      <c r="D3" s="348"/>
      <c r="E3" s="348"/>
    </row>
    <row r="4" spans="2:5">
      <c r="E4" s="31"/>
    </row>
    <row r="5" spans="2:5" ht="18" customHeight="1">
      <c r="E5" s="31" t="s">
        <v>123</v>
      </c>
    </row>
    <row r="6" spans="2:5" ht="22.5" customHeight="1">
      <c r="B6" s="38" t="s">
        <v>124</v>
      </c>
      <c r="C6" s="341" t="s">
        <v>8</v>
      </c>
      <c r="D6" s="355" t="s">
        <v>11</v>
      </c>
      <c r="E6" s="355" t="s">
        <v>125</v>
      </c>
    </row>
    <row r="7" spans="2:5" ht="22.5" customHeight="1">
      <c r="B7" s="39" t="s">
        <v>127</v>
      </c>
      <c r="C7" s="342"/>
      <c r="D7" s="356"/>
      <c r="E7" s="356"/>
    </row>
    <row r="8" spans="2:5" ht="21" hidden="1" customHeight="1">
      <c r="B8" s="62" t="s">
        <v>128</v>
      </c>
      <c r="C8" s="64">
        <v>3517</v>
      </c>
      <c r="D8" s="70">
        <v>1648</v>
      </c>
      <c r="E8" s="80">
        <v>46.9</v>
      </c>
    </row>
    <row r="9" spans="2:5" ht="21" hidden="1" customHeight="1">
      <c r="B9" s="40" t="s">
        <v>131</v>
      </c>
      <c r="C9" s="196">
        <v>3517</v>
      </c>
      <c r="D9" s="198">
        <v>1648</v>
      </c>
      <c r="E9" s="81">
        <v>46.9</v>
      </c>
    </row>
    <row r="10" spans="2:5" ht="21" hidden="1" customHeight="1">
      <c r="B10" s="40">
        <v>6</v>
      </c>
      <c r="C10" s="196">
        <v>3517</v>
      </c>
      <c r="D10" s="198">
        <v>1648</v>
      </c>
      <c r="E10" s="81">
        <v>46.9</v>
      </c>
    </row>
    <row r="11" spans="2:5" ht="21" hidden="1" customHeight="1">
      <c r="B11" s="40">
        <v>7</v>
      </c>
      <c r="C11" s="196">
        <v>3517</v>
      </c>
      <c r="D11" s="198">
        <v>1648</v>
      </c>
      <c r="E11" s="81">
        <v>46.9</v>
      </c>
    </row>
    <row r="12" spans="2:5" ht="21" hidden="1" customHeight="1">
      <c r="B12" s="40">
        <v>8</v>
      </c>
      <c r="C12" s="196">
        <v>3517</v>
      </c>
      <c r="D12" s="198">
        <v>1648</v>
      </c>
      <c r="E12" s="81">
        <v>46.9</v>
      </c>
    </row>
    <row r="13" spans="2:5" ht="21" hidden="1" customHeight="1">
      <c r="B13" s="40" t="s">
        <v>132</v>
      </c>
      <c r="C13" s="196">
        <v>3517</v>
      </c>
      <c r="D13" s="198">
        <v>1648</v>
      </c>
      <c r="E13" s="81">
        <v>46.9</v>
      </c>
    </row>
    <row r="14" spans="2:5" ht="21" hidden="1" customHeight="1">
      <c r="B14" s="40" t="s">
        <v>133</v>
      </c>
      <c r="C14" s="65">
        <v>3517</v>
      </c>
      <c r="D14" s="59">
        <v>1648</v>
      </c>
      <c r="E14" s="81">
        <v>46.9</v>
      </c>
    </row>
    <row r="15" spans="2:5" ht="21" hidden="1" customHeight="1">
      <c r="B15" s="40" t="s">
        <v>134</v>
      </c>
      <c r="C15" s="65">
        <v>3517</v>
      </c>
      <c r="D15" s="59">
        <v>1648</v>
      </c>
      <c r="E15" s="81">
        <v>46.9</v>
      </c>
    </row>
    <row r="16" spans="2:5" ht="21" hidden="1" customHeight="1">
      <c r="B16" s="40" t="s">
        <v>136</v>
      </c>
      <c r="C16" s="65">
        <v>3517</v>
      </c>
      <c r="D16" s="60">
        <v>1567</v>
      </c>
      <c r="E16" s="81">
        <v>44.6</v>
      </c>
    </row>
    <row r="17" spans="2:5" ht="21" hidden="1" customHeight="1">
      <c r="B17" s="40">
        <v>13</v>
      </c>
      <c r="C17" s="65">
        <v>3517</v>
      </c>
      <c r="D17" s="60">
        <v>1567</v>
      </c>
      <c r="E17" s="81">
        <v>44.6</v>
      </c>
    </row>
    <row r="18" spans="2:5" ht="21" hidden="1" customHeight="1">
      <c r="B18" s="40">
        <v>14</v>
      </c>
      <c r="C18" s="65">
        <v>3517</v>
      </c>
      <c r="D18" s="60">
        <v>1567</v>
      </c>
      <c r="E18" s="81">
        <v>44.6</v>
      </c>
    </row>
    <row r="19" spans="2:5" ht="21" customHeight="1">
      <c r="B19" s="40" t="s">
        <v>278</v>
      </c>
      <c r="C19" s="197">
        <v>3517</v>
      </c>
      <c r="D19" s="199">
        <v>1259</v>
      </c>
      <c r="E19" s="83">
        <v>35.799999999999997</v>
      </c>
    </row>
    <row r="20" spans="2:5" ht="21" customHeight="1">
      <c r="B20" s="40">
        <v>26</v>
      </c>
      <c r="C20" s="197">
        <v>3517</v>
      </c>
      <c r="D20" s="199">
        <v>1259</v>
      </c>
      <c r="E20" s="83">
        <v>35.799999999999997</v>
      </c>
    </row>
    <row r="21" spans="2:5" ht="21" customHeight="1">
      <c r="B21" s="40">
        <v>27</v>
      </c>
      <c r="C21" s="197">
        <v>3528</v>
      </c>
      <c r="D21" s="199">
        <v>1259</v>
      </c>
      <c r="E21" s="83">
        <v>35.700000000000003</v>
      </c>
    </row>
    <row r="22" spans="2:5" ht="21" customHeight="1">
      <c r="B22" s="40">
        <v>28</v>
      </c>
      <c r="C22" s="197">
        <v>3528</v>
      </c>
      <c r="D22" s="199">
        <v>1255.0999999999999</v>
      </c>
      <c r="E22" s="83">
        <v>35.6</v>
      </c>
    </row>
    <row r="23" spans="2:5" ht="21" customHeight="1">
      <c r="B23" s="40">
        <v>29</v>
      </c>
      <c r="C23" s="197">
        <v>3528</v>
      </c>
      <c r="D23" s="199">
        <v>1255.0999999999999</v>
      </c>
      <c r="E23" s="83">
        <v>35.6</v>
      </c>
    </row>
    <row r="24" spans="2:5" ht="21" customHeight="1">
      <c r="B24" s="40">
        <v>30</v>
      </c>
      <c r="C24" s="197">
        <v>3528</v>
      </c>
      <c r="D24" s="199">
        <v>1255.0999999999999</v>
      </c>
      <c r="E24" s="200">
        <f t="shared" ref="E24:E29" si="0">D24/C24*100</f>
        <v>35.575396825396822</v>
      </c>
    </row>
    <row r="25" spans="2:5" ht="21" customHeight="1">
      <c r="B25" s="40" t="s">
        <v>280</v>
      </c>
      <c r="C25" s="197">
        <v>3528</v>
      </c>
      <c r="D25" s="199">
        <v>1255.0999999999999</v>
      </c>
      <c r="E25" s="200">
        <f t="shared" si="0"/>
        <v>35.575396825396822</v>
      </c>
    </row>
    <row r="26" spans="2:5" ht="21" customHeight="1">
      <c r="B26" s="40">
        <v>2</v>
      </c>
      <c r="C26" s="197">
        <v>3528</v>
      </c>
      <c r="D26" s="199">
        <v>1255.0999999999999</v>
      </c>
      <c r="E26" s="200">
        <f t="shared" si="0"/>
        <v>35.575396825396822</v>
      </c>
    </row>
    <row r="27" spans="2:5" ht="21" customHeight="1">
      <c r="B27" s="40">
        <v>3</v>
      </c>
      <c r="C27" s="197">
        <v>3528</v>
      </c>
      <c r="D27" s="199">
        <v>1255.0999999999999</v>
      </c>
      <c r="E27" s="200">
        <f t="shared" si="0"/>
        <v>35.575396825396822</v>
      </c>
    </row>
    <row r="28" spans="2:5" ht="21" customHeight="1">
      <c r="B28" s="40">
        <v>4</v>
      </c>
      <c r="C28" s="197">
        <v>3528</v>
      </c>
      <c r="D28" s="199">
        <v>1255.0999999999999</v>
      </c>
      <c r="E28" s="200">
        <f t="shared" si="0"/>
        <v>35.575396825396822</v>
      </c>
    </row>
    <row r="29" spans="2:5" ht="21" customHeight="1">
      <c r="B29" s="41">
        <v>5</v>
      </c>
      <c r="C29" s="73">
        <v>3528</v>
      </c>
      <c r="D29" s="79">
        <v>1255.0999999999999</v>
      </c>
      <c r="E29" s="201">
        <f t="shared" si="0"/>
        <v>35.575396825396822</v>
      </c>
    </row>
    <row r="30" spans="2:5" ht="18" customHeight="1">
      <c r="D30" s="354" t="s">
        <v>324</v>
      </c>
      <c r="E30" s="354"/>
    </row>
    <row r="31" spans="2:5">
      <c r="E31" s="31" t="s">
        <v>139</v>
      </c>
    </row>
    <row r="32" spans="2:5">
      <c r="B32" s="195"/>
    </row>
  </sheetData>
  <mergeCells count="5">
    <mergeCell ref="B3:E3"/>
    <mergeCell ref="D30:E30"/>
    <mergeCell ref="C6:C7"/>
    <mergeCell ref="D6:D7"/>
    <mergeCell ref="E6:E7"/>
  </mergeCells>
  <phoneticPr fontId="4"/>
  <printOptions horizontalCentered="1"/>
  <pageMargins left="0.59055118110236227" right="0.59055118110236227" top="0.59055118110236227" bottom="0.78740157480314965" header="0.51181102362204722" footer="0.51181102362204722"/>
  <pageSetup paperSize="9" scale="97" orientation="portrait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目次</vt:lpstr>
      <vt:lpstr>1 </vt:lpstr>
      <vt:lpstr>2</vt:lpstr>
      <vt:lpstr>3-4</vt:lpstr>
      <vt:lpstr>5</vt:lpstr>
      <vt:lpstr>6</vt:lpstr>
      <vt:lpstr>7</vt:lpstr>
      <vt:lpstr>8</vt:lpstr>
      <vt:lpstr>9</vt:lpstr>
      <vt:lpstr>10</vt:lpstr>
      <vt:lpstr>11</vt:lpstr>
      <vt:lpstr>11-②</vt:lpstr>
      <vt:lpstr>12-13</vt:lpstr>
      <vt:lpstr>14-15</vt:lpstr>
      <vt:lpstr>'1 '!Print_Area</vt:lpstr>
      <vt:lpstr>'10'!Print_Area</vt:lpstr>
      <vt:lpstr>'11'!Print_Area</vt:lpstr>
      <vt:lpstr>'11-②'!Print_Area</vt:lpstr>
      <vt:lpstr>'12-13'!Print_Area</vt:lpstr>
      <vt:lpstr>'14-15'!Print_Area</vt:lpstr>
      <vt:lpstr>'2'!Print_Area</vt:lpstr>
      <vt:lpstr>'3-4'!Print_Area</vt:lpstr>
      <vt:lpstr>'6'!Print_Area</vt:lpstr>
      <vt:lpstr>'7'!Print_Area</vt:lpstr>
      <vt:lpstr>'8'!Print_Area</vt:lpstr>
      <vt:lpstr>'9'!Print_Area</vt:lpstr>
      <vt:lpstr>目次!Print_Area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2024-03-18T08:41:09Z</cp:lastPrinted>
  <dcterms:created xsi:type="dcterms:W3CDTF">2024-01-31T00:05:40Z</dcterms:created>
  <dcterms:modified xsi:type="dcterms:W3CDTF">2024-04-10T01:15:43Z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5.0.1.0</vt:lpwstr>
    </vt:vector>
  </property>
  <property fmtid="{DCFEDD21-7773-49B2-8022-6FC58DB5260B}" pid="3" name="LastSavedVersion">
    <vt:lpwstr>5.0.1.0</vt:lpwstr>
  </property>
  <property fmtid="{DCFEDD21-7773-49B2-8022-6FC58DB5260B}" pid="4" name="LastSavedDate">
    <vt:filetime>2024-03-18T02:50:07Z</vt:filetime>
  </property>
</Properties>
</file>